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die.mann\Documents\09_2015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21" i="1" l="1"/>
  <c r="AJ21" i="1"/>
  <c r="AK20" i="1"/>
  <c r="AJ20" i="1"/>
  <c r="AK18" i="1"/>
  <c r="AJ18" i="1"/>
  <c r="AK17" i="1"/>
  <c r="AJ17" i="1"/>
  <c r="AK16" i="1"/>
  <c r="AJ16" i="1"/>
  <c r="AH21" i="1"/>
  <c r="AG21" i="1"/>
  <c r="AH20" i="1"/>
  <c r="AG20" i="1"/>
  <c r="AH18" i="1"/>
  <c r="AG18" i="1"/>
  <c r="AH17" i="1"/>
  <c r="AG17" i="1"/>
  <c r="AH16" i="1"/>
  <c r="AG16" i="1"/>
  <c r="AC21" i="1"/>
  <c r="AC20" i="1"/>
  <c r="AC18" i="1"/>
  <c r="AC17" i="1"/>
  <c r="AC16" i="1"/>
  <c r="W21" i="1"/>
  <c r="W20" i="1"/>
  <c r="W18" i="1"/>
  <c r="W17" i="1"/>
  <c r="W16" i="1"/>
  <c r="T21" i="1"/>
  <c r="T20" i="1"/>
  <c r="T18" i="1"/>
  <c r="T17" i="1"/>
  <c r="T16" i="1"/>
  <c r="Q21" i="1"/>
  <c r="Q20" i="1"/>
  <c r="Q18" i="1"/>
  <c r="Q17" i="1"/>
  <c r="Q16" i="1"/>
  <c r="N21" i="1"/>
  <c r="N20" i="1"/>
  <c r="N18" i="1"/>
  <c r="N17" i="1"/>
  <c r="N16" i="1"/>
  <c r="K21" i="1"/>
  <c r="K20" i="1"/>
  <c r="K18" i="1"/>
  <c r="K17" i="1"/>
  <c r="K16" i="1"/>
  <c r="H21" i="1"/>
  <c r="H20" i="1"/>
  <c r="H18" i="1"/>
  <c r="H17" i="1"/>
  <c r="H16" i="1"/>
  <c r="AE21" i="1"/>
  <c r="AD21" i="1"/>
  <c r="AE20" i="1"/>
  <c r="AD20" i="1"/>
  <c r="AE18" i="1"/>
  <c r="AD18" i="1"/>
  <c r="AE17" i="1"/>
  <c r="AD17" i="1"/>
  <c r="AE16" i="1"/>
  <c r="AD16" i="1"/>
  <c r="AL20" i="1" l="1"/>
  <c r="AL18" i="1"/>
  <c r="AI18" i="1"/>
  <c r="AI17" i="1"/>
  <c r="AI20" i="1"/>
  <c r="AI21" i="1"/>
  <c r="AL17" i="1"/>
  <c r="AL16" i="1"/>
  <c r="AI16" i="1"/>
  <c r="AL21" i="1"/>
  <c r="AF16" i="1"/>
  <c r="AF18" i="1"/>
  <c r="AF21" i="1"/>
  <c r="AF17" i="1"/>
  <c r="AF20" i="1"/>
  <c r="S48" i="1" l="1"/>
  <c r="V48" i="1"/>
  <c r="Y48" i="1"/>
  <c r="AB48" i="1"/>
  <c r="R48" i="1"/>
  <c r="U48" i="1"/>
  <c r="X48" i="1"/>
  <c r="AA48" i="1"/>
  <c r="AK47" i="1"/>
  <c r="AJ47" i="1"/>
  <c r="AK46" i="1"/>
  <c r="AJ46" i="1"/>
  <c r="AK45" i="1"/>
  <c r="AJ45" i="1"/>
  <c r="AK44" i="1"/>
  <c r="AJ44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19" i="1"/>
  <c r="AJ19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D48" i="1"/>
  <c r="G48" i="1"/>
  <c r="J48" i="1"/>
  <c r="M48" i="1"/>
  <c r="P48" i="1"/>
  <c r="C48" i="1"/>
  <c r="F48" i="1"/>
  <c r="I48" i="1"/>
  <c r="L48" i="1"/>
  <c r="N48" i="1" s="1"/>
  <c r="O48" i="1"/>
  <c r="AH47" i="1"/>
  <c r="AG47" i="1"/>
  <c r="AH46" i="1"/>
  <c r="AG46" i="1"/>
  <c r="AH45" i="1"/>
  <c r="AG45" i="1"/>
  <c r="AH44" i="1"/>
  <c r="AG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I35" i="1" s="1"/>
  <c r="AG35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19" i="1"/>
  <c r="AG19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I41" i="1"/>
  <c r="H43" i="1"/>
  <c r="H42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E35" i="1"/>
  <c r="AD35" i="1"/>
  <c r="AE34" i="1"/>
  <c r="AD34" i="1"/>
  <c r="AE33" i="1"/>
  <c r="AD33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19" i="1"/>
  <c r="AD19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Z44" i="1"/>
  <c r="Z39" i="1"/>
  <c r="Z37" i="1"/>
  <c r="Z36" i="1"/>
  <c r="Z31" i="1"/>
  <c r="Z30" i="1"/>
  <c r="Z28" i="1"/>
  <c r="Z26" i="1"/>
  <c r="Z23" i="1"/>
  <c r="Z19" i="1"/>
  <c r="Z15" i="1"/>
  <c r="Z14" i="1"/>
  <c r="Z12" i="1"/>
  <c r="Z11" i="1"/>
  <c r="Z10" i="1"/>
  <c r="Z9" i="1"/>
  <c r="Z8" i="1"/>
  <c r="Z7" i="1"/>
  <c r="AC46" i="1"/>
  <c r="AC45" i="1"/>
  <c r="AC42" i="1"/>
  <c r="AC39" i="1"/>
  <c r="AC37" i="1"/>
  <c r="AC36" i="1"/>
  <c r="AC33" i="1"/>
  <c r="AC32" i="1"/>
  <c r="AC31" i="1"/>
  <c r="AC30" i="1"/>
  <c r="AC29" i="1"/>
  <c r="AC28" i="1"/>
  <c r="AC27" i="1"/>
  <c r="AC26" i="1"/>
  <c r="AC23" i="1"/>
  <c r="AC19" i="1"/>
  <c r="AC15" i="1"/>
  <c r="AC14" i="1"/>
  <c r="AC13" i="1"/>
  <c r="AC12" i="1"/>
  <c r="AC11" i="1"/>
  <c r="AC10" i="1"/>
  <c r="AC9" i="1"/>
  <c r="AC8" i="1"/>
  <c r="W47" i="1"/>
  <c r="W45" i="1"/>
  <c r="W43" i="1"/>
  <c r="W42" i="1"/>
  <c r="W41" i="1"/>
  <c r="W40" i="1"/>
  <c r="W39" i="1"/>
  <c r="W37" i="1"/>
  <c r="W36" i="1"/>
  <c r="W32" i="1"/>
  <c r="W31" i="1"/>
  <c r="W30" i="1"/>
  <c r="W29" i="1"/>
  <c r="W28" i="1"/>
  <c r="W27" i="1"/>
  <c r="W26" i="1"/>
  <c r="W25" i="1"/>
  <c r="W24" i="1"/>
  <c r="W23" i="1"/>
  <c r="W22" i="1"/>
  <c r="W19" i="1"/>
  <c r="W15" i="1"/>
  <c r="W14" i="1"/>
  <c r="W13" i="1"/>
  <c r="W12" i="1"/>
  <c r="W11" i="1"/>
  <c r="W10" i="1"/>
  <c r="W9" i="1"/>
  <c r="W8" i="1"/>
  <c r="W7" i="1"/>
  <c r="T48" i="1"/>
  <c r="T47" i="1"/>
  <c r="T45" i="1"/>
  <c r="T44" i="1"/>
  <c r="T43" i="1"/>
  <c r="T42" i="1"/>
  <c r="T39" i="1"/>
  <c r="T38" i="1"/>
  <c r="T37" i="1"/>
  <c r="T36" i="1"/>
  <c r="T34" i="1"/>
  <c r="T31" i="1"/>
  <c r="T30" i="1"/>
  <c r="T29" i="1"/>
  <c r="T28" i="1"/>
  <c r="T27" i="1"/>
  <c r="T26" i="1"/>
  <c r="T25" i="1"/>
  <c r="T23" i="1"/>
  <c r="T19" i="1"/>
  <c r="T15" i="1"/>
  <c r="T14" i="1"/>
  <c r="T13" i="1"/>
  <c r="T12" i="1"/>
  <c r="T11" i="1"/>
  <c r="T10" i="1"/>
  <c r="T9" i="1"/>
  <c r="T8" i="1"/>
  <c r="T7" i="1"/>
  <c r="Q47" i="1"/>
  <c r="Q45" i="1"/>
  <c r="Q44" i="1"/>
  <c r="Q43" i="1"/>
  <c r="Q42" i="1"/>
  <c r="Q41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19" i="1"/>
  <c r="Q15" i="1"/>
  <c r="Q14" i="1"/>
  <c r="Q13" i="1"/>
  <c r="Q12" i="1"/>
  <c r="Q11" i="1"/>
  <c r="Q10" i="1"/>
  <c r="Q9" i="1"/>
  <c r="Q8" i="1"/>
  <c r="Q7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19" i="1"/>
  <c r="K15" i="1"/>
  <c r="K14" i="1"/>
  <c r="K13" i="1"/>
  <c r="K12" i="1"/>
  <c r="K11" i="1"/>
  <c r="K10" i="1"/>
  <c r="K9" i="1"/>
  <c r="K8" i="1"/>
  <c r="K7" i="1"/>
  <c r="N47" i="1"/>
  <c r="N45" i="1"/>
  <c r="N44" i="1"/>
  <c r="N43" i="1"/>
  <c r="N42" i="1"/>
  <c r="N41" i="1"/>
  <c r="N40" i="1"/>
  <c r="N39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19" i="1"/>
  <c r="N15" i="1"/>
  <c r="N14" i="1"/>
  <c r="N13" i="1"/>
  <c r="N12" i="1"/>
  <c r="N11" i="1"/>
  <c r="N10" i="1"/>
  <c r="N9" i="1"/>
  <c r="N8" i="1"/>
  <c r="N7" i="1"/>
  <c r="H47" i="1"/>
  <c r="H45" i="1"/>
  <c r="H41" i="1"/>
  <c r="H40" i="1"/>
  <c r="H39" i="1"/>
  <c r="H37" i="1"/>
  <c r="H36" i="1"/>
  <c r="H31" i="1"/>
  <c r="H30" i="1"/>
  <c r="H29" i="1"/>
  <c r="H28" i="1"/>
  <c r="H27" i="1"/>
  <c r="H26" i="1"/>
  <c r="H25" i="1"/>
  <c r="H24" i="1"/>
  <c r="H23" i="1"/>
  <c r="H22" i="1"/>
  <c r="H19" i="1"/>
  <c r="H15" i="1"/>
  <c r="H14" i="1"/>
  <c r="H13" i="1"/>
  <c r="H12" i="1"/>
  <c r="H11" i="1"/>
  <c r="H10" i="1"/>
  <c r="H9" i="1"/>
  <c r="H8" i="1"/>
  <c r="E40" i="1"/>
  <c r="E39" i="1"/>
  <c r="E37" i="1"/>
  <c r="E14" i="1"/>
  <c r="E13" i="1"/>
  <c r="E8" i="1"/>
  <c r="H7" i="1"/>
  <c r="AC48" i="1" l="1"/>
  <c r="AI26" i="1"/>
  <c r="AI32" i="1"/>
  <c r="AI47" i="1"/>
  <c r="AL15" i="1"/>
  <c r="W48" i="1"/>
  <c r="AL44" i="1"/>
  <c r="AL27" i="1"/>
  <c r="AL34" i="1"/>
  <c r="AL42" i="1"/>
  <c r="AL14" i="1"/>
  <c r="AL36" i="1"/>
  <c r="AL40" i="1"/>
  <c r="AF14" i="1"/>
  <c r="AI7" i="1"/>
  <c r="AI9" i="1"/>
  <c r="AI11" i="1"/>
  <c r="AI13" i="1"/>
  <c r="AI15" i="1"/>
  <c r="AI22" i="1"/>
  <c r="AI24" i="1"/>
  <c r="AI28" i="1"/>
  <c r="AI30" i="1"/>
  <c r="AI37" i="1"/>
  <c r="AI39" i="1"/>
  <c r="AI43" i="1"/>
  <c r="AI45" i="1"/>
  <c r="AL7" i="1"/>
  <c r="AL9" i="1"/>
  <c r="AL11" i="1"/>
  <c r="AL13" i="1"/>
  <c r="AL22" i="1"/>
  <c r="AL24" i="1"/>
  <c r="AL26" i="1"/>
  <c r="AL28" i="1"/>
  <c r="AL30" i="1"/>
  <c r="AL32" i="1"/>
  <c r="AL37" i="1"/>
  <c r="AL39" i="1"/>
  <c r="AL41" i="1"/>
  <c r="AF27" i="1"/>
  <c r="AF34" i="1"/>
  <c r="AF42" i="1"/>
  <c r="AF7" i="1"/>
  <c r="AF9" i="1"/>
  <c r="AF11" i="1"/>
  <c r="AF13" i="1"/>
  <c r="AF15" i="1"/>
  <c r="AF22" i="1"/>
  <c r="AF24" i="1"/>
  <c r="AF26" i="1"/>
  <c r="AF28" i="1"/>
  <c r="AF30" i="1"/>
  <c r="AF32" i="1"/>
  <c r="AF35" i="1"/>
  <c r="AF37" i="1"/>
  <c r="AF39" i="1"/>
  <c r="AF41" i="1"/>
  <c r="AF43" i="1"/>
  <c r="AF45" i="1"/>
  <c r="AF47" i="1"/>
  <c r="Q48" i="1"/>
  <c r="H48" i="1"/>
  <c r="AL10" i="1"/>
  <c r="AL23" i="1"/>
  <c r="AL31" i="1"/>
  <c r="AL38" i="1"/>
  <c r="AL46" i="1"/>
  <c r="AF8" i="1"/>
  <c r="AF10" i="1"/>
  <c r="AF12" i="1"/>
  <c r="AF19" i="1"/>
  <c r="AF23" i="1"/>
  <c r="AF25" i="1"/>
  <c r="AF29" i="1"/>
  <c r="AF31" i="1"/>
  <c r="AF33" i="1"/>
  <c r="AF36" i="1"/>
  <c r="AF38" i="1"/>
  <c r="AF40" i="1"/>
  <c r="AF44" i="1"/>
  <c r="AF46" i="1"/>
  <c r="AL43" i="1"/>
  <c r="AL45" i="1"/>
  <c r="AL47" i="1"/>
  <c r="AI8" i="1"/>
  <c r="AI12" i="1"/>
  <c r="AI19" i="1"/>
  <c r="AI25" i="1"/>
  <c r="AI27" i="1"/>
  <c r="AI31" i="1"/>
  <c r="AI34" i="1"/>
  <c r="AI36" i="1"/>
  <c r="AI38" i="1"/>
  <c r="AI40" i="1"/>
  <c r="AI42" i="1"/>
  <c r="AI44" i="1"/>
  <c r="AI46" i="1"/>
  <c r="AH48" i="1"/>
  <c r="AL8" i="1"/>
  <c r="AL12" i="1"/>
  <c r="AL19" i="1"/>
  <c r="AL25" i="1"/>
  <c r="AL29" i="1"/>
  <c r="AL33" i="1"/>
  <c r="AK48" i="1"/>
  <c r="AJ48" i="1"/>
  <c r="AD48" i="1"/>
  <c r="AI10" i="1"/>
  <c r="AI14" i="1"/>
  <c r="AI23" i="1"/>
  <c r="AI29" i="1"/>
  <c r="AI33" i="1"/>
  <c r="AE48" i="1"/>
  <c r="K48" i="1"/>
  <c r="Z48" i="1"/>
  <c r="AG48" i="1"/>
  <c r="E48" i="1"/>
  <c r="AI48" i="1" l="1"/>
  <c r="AF48" i="1"/>
  <c r="AL48" i="1"/>
</calcChain>
</file>

<file path=xl/sharedStrings.xml><?xml version="1.0" encoding="utf-8"?>
<sst xmlns="http://schemas.openxmlformats.org/spreadsheetml/2006/main" count="93" uniqueCount="60">
  <si>
    <t>P-1</t>
  </si>
  <si>
    <t>P-2</t>
  </si>
  <si>
    <t>P-3</t>
  </si>
  <si>
    <t>P-4</t>
  </si>
  <si>
    <t>P-5</t>
  </si>
  <si>
    <t>D-1</t>
  </si>
  <si>
    <t>D-2</t>
  </si>
  <si>
    <t>F</t>
  </si>
  <si>
    <t>M</t>
  </si>
  <si>
    <t>%F</t>
  </si>
  <si>
    <t>UN Secretariat Department</t>
  </si>
  <si>
    <t xml:space="preserve">CTED                     </t>
  </si>
  <si>
    <t xml:space="preserve">DESA                     </t>
  </si>
  <si>
    <t xml:space="preserve">DFS                      </t>
  </si>
  <si>
    <t xml:space="preserve">DGACM                    </t>
  </si>
  <si>
    <t xml:space="preserve">DM                       </t>
  </si>
  <si>
    <t xml:space="preserve">DPA                      </t>
  </si>
  <si>
    <t xml:space="preserve">DPI                      </t>
  </si>
  <si>
    <t xml:space="preserve">DPKO                     </t>
  </si>
  <si>
    <t xml:space="preserve">DSS                      </t>
  </si>
  <si>
    <t xml:space="preserve">EOSG                     </t>
  </si>
  <si>
    <t xml:space="preserve">ETHICS                   </t>
  </si>
  <si>
    <t>FMADPKO</t>
  </si>
  <si>
    <t xml:space="preserve">INTERORG                 </t>
  </si>
  <si>
    <t xml:space="preserve">OAJ                      </t>
  </si>
  <si>
    <t xml:space="preserve">OCHA                     </t>
  </si>
  <si>
    <t xml:space="preserve">ODA                      </t>
  </si>
  <si>
    <t xml:space="preserve">OHCHR                    </t>
  </si>
  <si>
    <t xml:space="preserve">OHRLLS                   </t>
  </si>
  <si>
    <t xml:space="preserve">OIOS                     </t>
  </si>
  <si>
    <t xml:space="preserve">OLA                      </t>
  </si>
  <si>
    <t xml:space="preserve">OSAA                     </t>
  </si>
  <si>
    <t xml:space="preserve">OSRSGCAAC                </t>
  </si>
  <si>
    <t xml:space="preserve">ROL                      </t>
  </si>
  <si>
    <t xml:space="preserve">UNCC                     </t>
  </si>
  <si>
    <t xml:space="preserve">UNCTAD                   </t>
  </si>
  <si>
    <t xml:space="preserve">UNEP                     </t>
  </si>
  <si>
    <t xml:space="preserve">UNFIP                    </t>
  </si>
  <si>
    <t xml:space="preserve">UN-Habitat               </t>
  </si>
  <si>
    <t xml:space="preserve">UNICRI                   </t>
  </si>
  <si>
    <t xml:space="preserve">UNOAU                    </t>
  </si>
  <si>
    <t xml:space="preserve">UNODC                    </t>
  </si>
  <si>
    <t xml:space="preserve">UNOG                     </t>
  </si>
  <si>
    <t xml:space="preserve">UNOMS                    </t>
  </si>
  <si>
    <t xml:space="preserve">UNOSDP                   </t>
  </si>
  <si>
    <t xml:space="preserve">UNOV                     </t>
  </si>
  <si>
    <t>UNON</t>
  </si>
  <si>
    <t>TOTAL</t>
  </si>
  <si>
    <t>ASG</t>
  </si>
  <si>
    <t>USG</t>
  </si>
  <si>
    <r>
      <rPr>
        <i/>
        <sz val="12"/>
        <color theme="1"/>
        <rFont val="Times New Roman"/>
        <family val="1"/>
      </rPr>
      <t>Source</t>
    </r>
    <r>
      <rPr>
        <sz val="12"/>
        <color theme="1"/>
        <rFont val="Times New Roman"/>
        <family val="1"/>
      </rPr>
      <t>: OHRM</t>
    </r>
  </si>
  <si>
    <t>Total (P-1 to P-5)</t>
  </si>
  <si>
    <t>Grand Total</t>
  </si>
  <si>
    <t>Total (D-1 to USG)</t>
  </si>
  <si>
    <t>Web Annex V: Gender distribution of staff at the P-1 to UG levels, on contracts of one year or more, at Headquarters and non-Headquarters locations in the United Nations Secretariat, by department, as of 31 December 2013</t>
  </si>
  <si>
    <t xml:space="preserve">ECA                      </t>
  </si>
  <si>
    <t xml:space="preserve">ECE                      </t>
  </si>
  <si>
    <t xml:space="preserve">ECLAC                    </t>
  </si>
  <si>
    <t xml:space="preserve">ESCAP                    </t>
  </si>
  <si>
    <t xml:space="preserve">ESCWA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</si>
</sst>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4"/>
      <color rgb="FF000000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4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164" fontId="2" fillId="4" borderId="35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 vertical="top" wrapText="1" readingOrder="1"/>
    </xf>
    <xf numFmtId="0" fontId="1" fillId="4" borderId="37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4" fontId="2" fillId="4" borderId="17" xfId="0" applyNumberFormat="1" applyFont="1" applyFill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1" fillId="3" borderId="2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 readingOrder="1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90500"/>
          <a:ext cx="0" cy="55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50800</xdr:rowOff>
    </xdr:from>
    <xdr:to>
      <xdr:col>1</xdr:col>
      <xdr:colOff>965200</xdr:colOff>
      <xdr:row>2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800"/>
          <a:ext cx="1028700" cy="558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0"/>
  <sheetViews>
    <sheetView showGridLines="0" tabSelected="1" topLeftCell="A4" workbookViewId="0">
      <selection activeCell="AJ18" sqref="AJ18"/>
    </sheetView>
  </sheetViews>
  <sheetFormatPr defaultColWidth="5.42578125" defaultRowHeight="15.75" x14ac:dyDescent="0.25"/>
  <cols>
    <col min="1" max="1" width="1.85546875" style="1" customWidth="1"/>
    <col min="2" max="2" width="23.140625" style="2" customWidth="1"/>
    <col min="3" max="29" width="5.85546875" style="1" customWidth="1"/>
    <col min="30" max="38" width="7.140625" style="1" customWidth="1"/>
    <col min="39" max="16384" width="5.42578125" style="1"/>
  </cols>
  <sheetData>
    <row r="1" spans="2:38" ht="21.95" customHeight="1" x14ac:dyDescent="0.25"/>
    <row r="2" spans="2:38" ht="17.100000000000001" customHeight="1" x14ac:dyDescent="0.25">
      <c r="C2" s="57" t="s">
        <v>54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2:38" ht="25.5" customHeight="1" x14ac:dyDescent="0.2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38" ht="19.5" thickBot="1" x14ac:dyDescent="0.3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2:38" ht="16.5" thickBot="1" x14ac:dyDescent="0.3">
      <c r="B5" s="55" t="s">
        <v>10</v>
      </c>
      <c r="C5" s="52" t="s">
        <v>0</v>
      </c>
      <c r="D5" s="53"/>
      <c r="E5" s="54"/>
      <c r="F5" s="52" t="s">
        <v>1</v>
      </c>
      <c r="G5" s="53"/>
      <c r="H5" s="54"/>
      <c r="I5" s="53" t="s">
        <v>2</v>
      </c>
      <c r="J5" s="53"/>
      <c r="K5" s="53"/>
      <c r="L5" s="52" t="s">
        <v>3</v>
      </c>
      <c r="M5" s="53"/>
      <c r="N5" s="54"/>
      <c r="O5" s="53" t="s">
        <v>4</v>
      </c>
      <c r="P5" s="53"/>
      <c r="Q5" s="53"/>
      <c r="R5" s="52" t="s">
        <v>5</v>
      </c>
      <c r="S5" s="53"/>
      <c r="T5" s="54"/>
      <c r="U5" s="53" t="s">
        <v>6</v>
      </c>
      <c r="V5" s="53"/>
      <c r="W5" s="53"/>
      <c r="X5" s="52" t="s">
        <v>48</v>
      </c>
      <c r="Y5" s="53"/>
      <c r="Z5" s="53"/>
      <c r="AA5" s="52" t="s">
        <v>49</v>
      </c>
      <c r="AB5" s="53"/>
      <c r="AC5" s="53"/>
      <c r="AD5" s="52" t="s">
        <v>52</v>
      </c>
      <c r="AE5" s="53"/>
      <c r="AF5" s="54"/>
      <c r="AG5" s="52" t="s">
        <v>51</v>
      </c>
      <c r="AH5" s="53"/>
      <c r="AI5" s="54"/>
      <c r="AJ5" s="52" t="s">
        <v>53</v>
      </c>
      <c r="AK5" s="53"/>
      <c r="AL5" s="54"/>
    </row>
    <row r="6" spans="2:38" ht="16.5" thickBot="1" x14ac:dyDescent="0.3">
      <c r="B6" s="56"/>
      <c r="C6" s="26" t="s">
        <v>8</v>
      </c>
      <c r="D6" s="14" t="s">
        <v>7</v>
      </c>
      <c r="E6" s="42" t="s">
        <v>9</v>
      </c>
      <c r="F6" s="26" t="s">
        <v>8</v>
      </c>
      <c r="G6" s="14" t="s">
        <v>7</v>
      </c>
      <c r="H6" s="42" t="s">
        <v>9</v>
      </c>
      <c r="I6" s="15" t="s">
        <v>8</v>
      </c>
      <c r="J6" s="14" t="s">
        <v>7</v>
      </c>
      <c r="K6" s="20" t="s">
        <v>9</v>
      </c>
      <c r="L6" s="26" t="s">
        <v>8</v>
      </c>
      <c r="M6" s="14" t="s">
        <v>7</v>
      </c>
      <c r="N6" s="27" t="s">
        <v>9</v>
      </c>
      <c r="O6" s="15" t="s">
        <v>8</v>
      </c>
      <c r="P6" s="14" t="s">
        <v>7</v>
      </c>
      <c r="Q6" s="19" t="s">
        <v>9</v>
      </c>
      <c r="R6" s="26" t="s">
        <v>8</v>
      </c>
      <c r="S6" s="14" t="s">
        <v>7</v>
      </c>
      <c r="T6" s="22" t="s">
        <v>9</v>
      </c>
      <c r="U6" s="26" t="s">
        <v>8</v>
      </c>
      <c r="V6" s="14" t="s">
        <v>7</v>
      </c>
      <c r="W6" s="21" t="s">
        <v>9</v>
      </c>
      <c r="X6" s="26" t="s">
        <v>8</v>
      </c>
      <c r="Y6" s="14" t="s">
        <v>7</v>
      </c>
      <c r="Z6" s="45" t="s">
        <v>9</v>
      </c>
      <c r="AA6" s="26" t="s">
        <v>8</v>
      </c>
      <c r="AB6" s="14" t="s">
        <v>7</v>
      </c>
      <c r="AC6" s="45" t="s">
        <v>9</v>
      </c>
      <c r="AD6" s="26" t="s">
        <v>8</v>
      </c>
      <c r="AE6" s="14" t="s">
        <v>7</v>
      </c>
      <c r="AF6" s="27" t="s">
        <v>9</v>
      </c>
      <c r="AG6" s="26" t="s">
        <v>8</v>
      </c>
      <c r="AH6" s="14" t="s">
        <v>7</v>
      </c>
      <c r="AI6" s="27" t="s">
        <v>9</v>
      </c>
      <c r="AJ6" s="26" t="s">
        <v>8</v>
      </c>
      <c r="AK6" s="14" t="s">
        <v>7</v>
      </c>
      <c r="AL6" s="27" t="s">
        <v>9</v>
      </c>
    </row>
    <row r="7" spans="2:38" x14ac:dyDescent="0.25">
      <c r="B7" s="13" t="s">
        <v>11</v>
      </c>
      <c r="C7" s="28"/>
      <c r="D7" s="4"/>
      <c r="E7" s="43"/>
      <c r="F7" s="28">
        <v>1</v>
      </c>
      <c r="G7" s="4">
        <v>2</v>
      </c>
      <c r="H7" s="43">
        <f t="shared" ref="H7:H48" si="0">G7/(G7+F7)*100</f>
        <v>66.666666666666657</v>
      </c>
      <c r="I7" s="5">
        <v>1</v>
      </c>
      <c r="J7" s="4">
        <v>3</v>
      </c>
      <c r="K7" s="43">
        <f t="shared" ref="K7:K48" si="1">J7/(J7+I7)*100</f>
        <v>75</v>
      </c>
      <c r="L7" s="28">
        <v>4</v>
      </c>
      <c r="M7" s="4">
        <v>5</v>
      </c>
      <c r="N7" s="30">
        <f t="shared" ref="N7:N48" si="2">M7/(M7+L7)*100</f>
        <v>55.555555555555557</v>
      </c>
      <c r="O7" s="5">
        <v>4</v>
      </c>
      <c r="P7" s="4">
        <v>4</v>
      </c>
      <c r="Q7" s="30">
        <f t="shared" ref="Q7:Q48" si="3">P7/(P7+O7)*100</f>
        <v>50</v>
      </c>
      <c r="R7" s="28">
        <v>2</v>
      </c>
      <c r="S7" s="4">
        <v>0</v>
      </c>
      <c r="T7" s="30">
        <f t="shared" ref="T7:T48" si="4">S7/(S7+R7)*100</f>
        <v>0</v>
      </c>
      <c r="U7" s="28">
        <v>1</v>
      </c>
      <c r="V7" s="4">
        <v>0</v>
      </c>
      <c r="W7" s="24">
        <f t="shared" ref="W7:W48" si="5">V7/(V7+U7)*100</f>
        <v>0</v>
      </c>
      <c r="X7" s="28">
        <v>1</v>
      </c>
      <c r="Y7" s="4">
        <v>0</v>
      </c>
      <c r="Z7" s="46">
        <f t="shared" ref="Z7:Z12" si="6">Y7/(Y7+X7)*100</f>
        <v>0</v>
      </c>
      <c r="AA7" s="28"/>
      <c r="AB7" s="4"/>
      <c r="AC7" s="46"/>
      <c r="AD7" s="48">
        <f>C7+F7+I7+L7+O7+R7+U7+X7+AA7</f>
        <v>14</v>
      </c>
      <c r="AE7" s="16">
        <f t="shared" ref="AE7:AE48" si="7">D7+G7+J7+M7+P7+S7+V7+Y7+AB7</f>
        <v>14</v>
      </c>
      <c r="AF7" s="30">
        <f t="shared" ref="AF7:AF48" si="8">AE7/(AE7+AD7)*100</f>
        <v>50</v>
      </c>
      <c r="AG7" s="48">
        <f>C7+F7+I7+L7+O7</f>
        <v>10</v>
      </c>
      <c r="AH7" s="16">
        <f t="shared" ref="AH7:AH48" si="9">D7+G7+J7+M7+P7</f>
        <v>14</v>
      </c>
      <c r="AI7" s="30">
        <f t="shared" ref="AI7:AI48" si="10">AH7/(AH7+AG7)*100</f>
        <v>58.333333333333336</v>
      </c>
      <c r="AJ7" s="48">
        <f>R7+U7+X7+AA7</f>
        <v>4</v>
      </c>
      <c r="AK7" s="16">
        <f t="shared" ref="AK7:AK48" si="11">S7+V7+Y7+AB7</f>
        <v>0</v>
      </c>
      <c r="AL7" s="30">
        <f t="shared" ref="AL7:AL48" si="12">AK7/(AK7+AJ7)*100</f>
        <v>0</v>
      </c>
    </row>
    <row r="8" spans="2:38" x14ac:dyDescent="0.25">
      <c r="B8" s="3" t="s">
        <v>12</v>
      </c>
      <c r="C8" s="29">
        <v>2</v>
      </c>
      <c r="D8" s="6">
        <v>6</v>
      </c>
      <c r="E8" s="43">
        <f t="shared" ref="E8:E48" si="13">D8/(D8+C8)*100</f>
        <v>75</v>
      </c>
      <c r="F8" s="29">
        <v>73</v>
      </c>
      <c r="G8" s="6">
        <v>143</v>
      </c>
      <c r="H8" s="43">
        <f t="shared" si="0"/>
        <v>66.203703703703709</v>
      </c>
      <c r="I8" s="7">
        <v>54</v>
      </c>
      <c r="J8" s="6">
        <v>38</v>
      </c>
      <c r="K8" s="43">
        <f t="shared" si="1"/>
        <v>41.304347826086953</v>
      </c>
      <c r="L8" s="29">
        <v>56</v>
      </c>
      <c r="M8" s="6">
        <v>49</v>
      </c>
      <c r="N8" s="30">
        <f t="shared" si="2"/>
        <v>46.666666666666664</v>
      </c>
      <c r="O8" s="7">
        <v>53</v>
      </c>
      <c r="P8" s="6">
        <v>26</v>
      </c>
      <c r="Q8" s="30">
        <f t="shared" si="3"/>
        <v>32.911392405063289</v>
      </c>
      <c r="R8" s="29">
        <v>26</v>
      </c>
      <c r="S8" s="6">
        <v>15</v>
      </c>
      <c r="T8" s="30">
        <f t="shared" si="4"/>
        <v>36.585365853658537</v>
      </c>
      <c r="U8" s="29">
        <v>9</v>
      </c>
      <c r="V8" s="6">
        <v>4</v>
      </c>
      <c r="W8" s="24">
        <f t="shared" si="5"/>
        <v>30.76923076923077</v>
      </c>
      <c r="X8" s="29">
        <v>1</v>
      </c>
      <c r="Y8" s="6">
        <v>1</v>
      </c>
      <c r="Z8" s="46">
        <f t="shared" si="6"/>
        <v>50</v>
      </c>
      <c r="AA8" s="29">
        <v>3</v>
      </c>
      <c r="AB8" s="6">
        <v>0</v>
      </c>
      <c r="AC8" s="46">
        <f t="shared" ref="AC8:AC15" si="14">AB8/(AB8+AA8)*100</f>
        <v>0</v>
      </c>
      <c r="AD8" s="39">
        <f t="shared" ref="AD8:AD48" si="15">C8+F8+I8+L8+O8+R8+U8+X8+AA8</f>
        <v>277</v>
      </c>
      <c r="AE8" s="17">
        <f t="shared" si="7"/>
        <v>282</v>
      </c>
      <c r="AF8" s="30">
        <f t="shared" si="8"/>
        <v>50.447227191413234</v>
      </c>
      <c r="AG8" s="39">
        <f t="shared" ref="AG8:AG48" si="16">C8+F8+I8+L8+O8</f>
        <v>238</v>
      </c>
      <c r="AH8" s="17">
        <f t="shared" si="9"/>
        <v>262</v>
      </c>
      <c r="AI8" s="30">
        <f t="shared" si="10"/>
        <v>52.400000000000006</v>
      </c>
      <c r="AJ8" s="39">
        <f t="shared" ref="AJ8:AJ48" si="17">R8+U8+X8+AA8</f>
        <v>39</v>
      </c>
      <c r="AK8" s="17">
        <f t="shared" si="11"/>
        <v>20</v>
      </c>
      <c r="AL8" s="30">
        <f t="shared" si="12"/>
        <v>33.898305084745758</v>
      </c>
    </row>
    <row r="9" spans="2:38" x14ac:dyDescent="0.25">
      <c r="B9" s="3" t="s">
        <v>13</v>
      </c>
      <c r="C9" s="29"/>
      <c r="D9" s="6"/>
      <c r="E9" s="43"/>
      <c r="F9" s="29">
        <v>7</v>
      </c>
      <c r="G9" s="6">
        <v>6</v>
      </c>
      <c r="H9" s="43">
        <f t="shared" si="0"/>
        <v>46.153846153846153</v>
      </c>
      <c r="I9" s="7">
        <v>56</v>
      </c>
      <c r="J9" s="6">
        <v>45</v>
      </c>
      <c r="K9" s="43">
        <f t="shared" si="1"/>
        <v>44.554455445544555</v>
      </c>
      <c r="L9" s="29">
        <v>47</v>
      </c>
      <c r="M9" s="6">
        <v>37</v>
      </c>
      <c r="N9" s="30">
        <f t="shared" si="2"/>
        <v>44.047619047619044</v>
      </c>
      <c r="O9" s="7">
        <v>16</v>
      </c>
      <c r="P9" s="6">
        <v>9</v>
      </c>
      <c r="Q9" s="30">
        <f t="shared" si="3"/>
        <v>36</v>
      </c>
      <c r="R9" s="29">
        <v>8</v>
      </c>
      <c r="S9" s="6">
        <v>1</v>
      </c>
      <c r="T9" s="30">
        <f t="shared" si="4"/>
        <v>11.111111111111111</v>
      </c>
      <c r="U9" s="29">
        <v>2</v>
      </c>
      <c r="V9" s="6">
        <v>0</v>
      </c>
      <c r="W9" s="41">
        <f t="shared" si="5"/>
        <v>0</v>
      </c>
      <c r="X9" s="29">
        <v>1</v>
      </c>
      <c r="Y9" s="6">
        <v>0</v>
      </c>
      <c r="Z9" s="47">
        <f t="shared" si="6"/>
        <v>0</v>
      </c>
      <c r="AA9" s="29">
        <v>0</v>
      </c>
      <c r="AB9" s="6">
        <v>1</v>
      </c>
      <c r="AC9" s="47">
        <f t="shared" si="14"/>
        <v>100</v>
      </c>
      <c r="AD9" s="39">
        <f t="shared" si="15"/>
        <v>137</v>
      </c>
      <c r="AE9" s="17">
        <f t="shared" si="7"/>
        <v>99</v>
      </c>
      <c r="AF9" s="30">
        <f t="shared" si="8"/>
        <v>41.949152542372879</v>
      </c>
      <c r="AG9" s="39">
        <f t="shared" si="16"/>
        <v>126</v>
      </c>
      <c r="AH9" s="17">
        <f t="shared" si="9"/>
        <v>97</v>
      </c>
      <c r="AI9" s="30">
        <f t="shared" si="10"/>
        <v>43.497757847533627</v>
      </c>
      <c r="AJ9" s="39">
        <f t="shared" si="17"/>
        <v>11</v>
      </c>
      <c r="AK9" s="17">
        <f t="shared" si="11"/>
        <v>2</v>
      </c>
      <c r="AL9" s="30">
        <f t="shared" si="12"/>
        <v>15.384615384615385</v>
      </c>
    </row>
    <row r="10" spans="2:38" x14ac:dyDescent="0.25">
      <c r="B10" s="3" t="s">
        <v>14</v>
      </c>
      <c r="C10" s="29"/>
      <c r="D10" s="6"/>
      <c r="E10" s="43"/>
      <c r="F10" s="29">
        <v>4</v>
      </c>
      <c r="G10" s="6">
        <v>12</v>
      </c>
      <c r="H10" s="43">
        <f t="shared" si="0"/>
        <v>75</v>
      </c>
      <c r="I10" s="7">
        <v>80</v>
      </c>
      <c r="J10" s="6">
        <v>114</v>
      </c>
      <c r="K10" s="43">
        <f t="shared" si="1"/>
        <v>58.762886597938149</v>
      </c>
      <c r="L10" s="29">
        <v>105</v>
      </c>
      <c r="M10" s="6">
        <v>99</v>
      </c>
      <c r="N10" s="30">
        <f t="shared" si="2"/>
        <v>48.529411764705884</v>
      </c>
      <c r="O10" s="7">
        <v>63</v>
      </c>
      <c r="P10" s="6">
        <v>49</v>
      </c>
      <c r="Q10" s="30">
        <f t="shared" si="3"/>
        <v>43.75</v>
      </c>
      <c r="R10" s="29">
        <v>11</v>
      </c>
      <c r="S10" s="6">
        <v>5</v>
      </c>
      <c r="T10" s="30">
        <f t="shared" si="4"/>
        <v>31.25</v>
      </c>
      <c r="U10" s="29">
        <v>3</v>
      </c>
      <c r="V10" s="6">
        <v>2</v>
      </c>
      <c r="W10" s="24">
        <f t="shared" si="5"/>
        <v>40</v>
      </c>
      <c r="X10" s="29">
        <v>1</v>
      </c>
      <c r="Y10" s="6">
        <v>0</v>
      </c>
      <c r="Z10" s="47">
        <f t="shared" si="6"/>
        <v>0</v>
      </c>
      <c r="AA10" s="29">
        <v>1</v>
      </c>
      <c r="AB10" s="6">
        <v>0</v>
      </c>
      <c r="AC10" s="47">
        <f t="shared" si="14"/>
        <v>0</v>
      </c>
      <c r="AD10" s="39">
        <f t="shared" si="15"/>
        <v>268</v>
      </c>
      <c r="AE10" s="17">
        <f t="shared" si="7"/>
        <v>281</v>
      </c>
      <c r="AF10" s="30">
        <f t="shared" si="8"/>
        <v>51.183970856102</v>
      </c>
      <c r="AG10" s="39">
        <f t="shared" si="16"/>
        <v>252</v>
      </c>
      <c r="AH10" s="17">
        <f t="shared" si="9"/>
        <v>274</v>
      </c>
      <c r="AI10" s="30">
        <f t="shared" si="10"/>
        <v>52.091254752851711</v>
      </c>
      <c r="AJ10" s="39">
        <f t="shared" si="17"/>
        <v>16</v>
      </c>
      <c r="AK10" s="17">
        <f t="shared" si="11"/>
        <v>7</v>
      </c>
      <c r="AL10" s="30">
        <f t="shared" si="12"/>
        <v>30.434782608695656</v>
      </c>
    </row>
    <row r="11" spans="2:38" x14ac:dyDescent="0.25">
      <c r="B11" s="3" t="s">
        <v>15</v>
      </c>
      <c r="C11" s="29"/>
      <c r="D11" s="6"/>
      <c r="E11" s="43"/>
      <c r="F11" s="29">
        <v>22</v>
      </c>
      <c r="G11" s="6">
        <v>27</v>
      </c>
      <c r="H11" s="43">
        <f t="shared" si="0"/>
        <v>55.102040816326522</v>
      </c>
      <c r="I11" s="7">
        <v>94</v>
      </c>
      <c r="J11" s="6">
        <v>96</v>
      </c>
      <c r="K11" s="43">
        <f t="shared" si="1"/>
        <v>50.526315789473685</v>
      </c>
      <c r="L11" s="29">
        <v>120</v>
      </c>
      <c r="M11" s="6">
        <v>107</v>
      </c>
      <c r="N11" s="30">
        <f t="shared" si="2"/>
        <v>47.136563876651984</v>
      </c>
      <c r="O11" s="7">
        <v>62</v>
      </c>
      <c r="P11" s="6">
        <v>42</v>
      </c>
      <c r="Q11" s="30">
        <f t="shared" si="3"/>
        <v>40.384615384615387</v>
      </c>
      <c r="R11" s="29">
        <v>18</v>
      </c>
      <c r="S11" s="6">
        <v>18</v>
      </c>
      <c r="T11" s="30">
        <f t="shared" si="4"/>
        <v>50</v>
      </c>
      <c r="U11" s="29">
        <v>7</v>
      </c>
      <c r="V11" s="6">
        <v>5</v>
      </c>
      <c r="W11" s="41">
        <f t="shared" si="5"/>
        <v>41.666666666666671</v>
      </c>
      <c r="X11" s="29">
        <v>3</v>
      </c>
      <c r="Y11" s="6">
        <v>3</v>
      </c>
      <c r="Z11" s="47">
        <f t="shared" si="6"/>
        <v>50</v>
      </c>
      <c r="AA11" s="29">
        <v>2</v>
      </c>
      <c r="AB11" s="6">
        <v>0</v>
      </c>
      <c r="AC11" s="47">
        <f t="shared" si="14"/>
        <v>0</v>
      </c>
      <c r="AD11" s="39">
        <f t="shared" si="15"/>
        <v>328</v>
      </c>
      <c r="AE11" s="17">
        <f t="shared" si="7"/>
        <v>298</v>
      </c>
      <c r="AF11" s="30">
        <f t="shared" si="8"/>
        <v>47.6038338658147</v>
      </c>
      <c r="AG11" s="39">
        <f t="shared" si="16"/>
        <v>298</v>
      </c>
      <c r="AH11" s="17">
        <f t="shared" si="9"/>
        <v>272</v>
      </c>
      <c r="AI11" s="30">
        <f t="shared" si="10"/>
        <v>47.719298245614034</v>
      </c>
      <c r="AJ11" s="39">
        <f t="shared" si="17"/>
        <v>30</v>
      </c>
      <c r="AK11" s="17">
        <f t="shared" si="11"/>
        <v>26</v>
      </c>
      <c r="AL11" s="30">
        <f t="shared" si="12"/>
        <v>46.428571428571431</v>
      </c>
    </row>
    <row r="12" spans="2:38" x14ac:dyDescent="0.25">
      <c r="B12" s="3" t="s">
        <v>16</v>
      </c>
      <c r="C12" s="29"/>
      <c r="D12" s="6"/>
      <c r="E12" s="43"/>
      <c r="F12" s="29">
        <v>9</v>
      </c>
      <c r="G12" s="6">
        <v>15</v>
      </c>
      <c r="H12" s="43">
        <f t="shared" si="0"/>
        <v>62.5</v>
      </c>
      <c r="I12" s="7">
        <v>26</v>
      </c>
      <c r="J12" s="6">
        <v>35</v>
      </c>
      <c r="K12" s="43">
        <f t="shared" si="1"/>
        <v>57.377049180327866</v>
      </c>
      <c r="L12" s="29">
        <v>34</v>
      </c>
      <c r="M12" s="6">
        <v>34</v>
      </c>
      <c r="N12" s="30">
        <f t="shared" si="2"/>
        <v>50</v>
      </c>
      <c r="O12" s="7">
        <v>31</v>
      </c>
      <c r="P12" s="6">
        <v>14</v>
      </c>
      <c r="Q12" s="30">
        <f t="shared" si="3"/>
        <v>31.111111111111111</v>
      </c>
      <c r="R12" s="29">
        <v>8</v>
      </c>
      <c r="S12" s="6">
        <v>7</v>
      </c>
      <c r="T12" s="30">
        <f t="shared" si="4"/>
        <v>46.666666666666664</v>
      </c>
      <c r="U12" s="29">
        <v>8</v>
      </c>
      <c r="V12" s="6">
        <v>3</v>
      </c>
      <c r="W12" s="24">
        <f t="shared" si="5"/>
        <v>27.27272727272727</v>
      </c>
      <c r="X12" s="29">
        <v>4</v>
      </c>
      <c r="Y12" s="6">
        <v>2</v>
      </c>
      <c r="Z12" s="46">
        <f t="shared" si="6"/>
        <v>33.333333333333329</v>
      </c>
      <c r="AA12" s="29">
        <v>9</v>
      </c>
      <c r="AB12" s="6">
        <v>1</v>
      </c>
      <c r="AC12" s="46">
        <f t="shared" si="14"/>
        <v>10</v>
      </c>
      <c r="AD12" s="39">
        <f t="shared" si="15"/>
        <v>129</v>
      </c>
      <c r="AE12" s="17">
        <f t="shared" si="7"/>
        <v>111</v>
      </c>
      <c r="AF12" s="30">
        <f t="shared" si="8"/>
        <v>46.25</v>
      </c>
      <c r="AG12" s="39">
        <f t="shared" si="16"/>
        <v>100</v>
      </c>
      <c r="AH12" s="17">
        <f t="shared" si="9"/>
        <v>98</v>
      </c>
      <c r="AI12" s="30">
        <f t="shared" si="10"/>
        <v>49.494949494949495</v>
      </c>
      <c r="AJ12" s="39">
        <f t="shared" si="17"/>
        <v>29</v>
      </c>
      <c r="AK12" s="17">
        <f t="shared" si="11"/>
        <v>13</v>
      </c>
      <c r="AL12" s="30">
        <f t="shared" si="12"/>
        <v>30.952380952380953</v>
      </c>
    </row>
    <row r="13" spans="2:38" x14ac:dyDescent="0.25">
      <c r="B13" s="3" t="s">
        <v>17</v>
      </c>
      <c r="C13" s="29">
        <v>0</v>
      </c>
      <c r="D13" s="6">
        <v>1</v>
      </c>
      <c r="E13" s="43">
        <f t="shared" si="13"/>
        <v>100</v>
      </c>
      <c r="F13" s="29">
        <v>14</v>
      </c>
      <c r="G13" s="6">
        <v>39</v>
      </c>
      <c r="H13" s="43">
        <f t="shared" si="0"/>
        <v>73.584905660377359</v>
      </c>
      <c r="I13" s="7">
        <v>47</v>
      </c>
      <c r="J13" s="6">
        <v>56</v>
      </c>
      <c r="K13" s="43">
        <f t="shared" si="1"/>
        <v>54.368932038834949</v>
      </c>
      <c r="L13" s="29">
        <v>39</v>
      </c>
      <c r="M13" s="6">
        <v>30</v>
      </c>
      <c r="N13" s="30">
        <f t="shared" si="2"/>
        <v>43.478260869565219</v>
      </c>
      <c r="O13" s="7">
        <v>20</v>
      </c>
      <c r="P13" s="6">
        <v>12</v>
      </c>
      <c r="Q13" s="30">
        <f t="shared" si="3"/>
        <v>37.5</v>
      </c>
      <c r="R13" s="29">
        <v>7</v>
      </c>
      <c r="S13" s="6">
        <v>10</v>
      </c>
      <c r="T13" s="30">
        <f t="shared" si="4"/>
        <v>58.82352941176471</v>
      </c>
      <c r="U13" s="29">
        <v>3</v>
      </c>
      <c r="V13" s="6">
        <v>1</v>
      </c>
      <c r="W13" s="24">
        <f t="shared" si="5"/>
        <v>25</v>
      </c>
      <c r="X13" s="29"/>
      <c r="Y13" s="6"/>
      <c r="Z13" s="46"/>
      <c r="AA13" s="29">
        <v>1</v>
      </c>
      <c r="AB13" s="6">
        <v>0</v>
      </c>
      <c r="AC13" s="46">
        <f t="shared" si="14"/>
        <v>0</v>
      </c>
      <c r="AD13" s="39">
        <f t="shared" si="15"/>
        <v>131</v>
      </c>
      <c r="AE13" s="17">
        <f t="shared" si="7"/>
        <v>149</v>
      </c>
      <c r="AF13" s="30">
        <f t="shared" si="8"/>
        <v>53.214285714285715</v>
      </c>
      <c r="AG13" s="39">
        <f t="shared" si="16"/>
        <v>120</v>
      </c>
      <c r="AH13" s="17">
        <f t="shared" si="9"/>
        <v>138</v>
      </c>
      <c r="AI13" s="30">
        <f t="shared" si="10"/>
        <v>53.488372093023251</v>
      </c>
      <c r="AJ13" s="39">
        <f t="shared" si="17"/>
        <v>11</v>
      </c>
      <c r="AK13" s="17">
        <f t="shared" si="11"/>
        <v>11</v>
      </c>
      <c r="AL13" s="30">
        <f t="shared" si="12"/>
        <v>50</v>
      </c>
    </row>
    <row r="14" spans="2:38" x14ac:dyDescent="0.25">
      <c r="B14" s="3" t="s">
        <v>18</v>
      </c>
      <c r="C14" s="29">
        <v>0</v>
      </c>
      <c r="D14" s="6">
        <v>1</v>
      </c>
      <c r="E14" s="43">
        <f t="shared" si="13"/>
        <v>100</v>
      </c>
      <c r="F14" s="29">
        <v>4</v>
      </c>
      <c r="G14" s="6">
        <v>9</v>
      </c>
      <c r="H14" s="43">
        <f t="shared" si="0"/>
        <v>69.230769230769226</v>
      </c>
      <c r="I14" s="7">
        <v>55</v>
      </c>
      <c r="J14" s="6">
        <v>45</v>
      </c>
      <c r="K14" s="43">
        <f t="shared" si="1"/>
        <v>45</v>
      </c>
      <c r="L14" s="29">
        <v>122</v>
      </c>
      <c r="M14" s="6">
        <v>31</v>
      </c>
      <c r="N14" s="30">
        <f t="shared" si="2"/>
        <v>20.261437908496731</v>
      </c>
      <c r="O14" s="7">
        <v>30</v>
      </c>
      <c r="P14" s="6">
        <v>12</v>
      </c>
      <c r="Q14" s="30">
        <f t="shared" si="3"/>
        <v>28.571428571428569</v>
      </c>
      <c r="R14" s="29">
        <v>11</v>
      </c>
      <c r="S14" s="6">
        <v>4</v>
      </c>
      <c r="T14" s="30">
        <f t="shared" si="4"/>
        <v>26.666666666666668</v>
      </c>
      <c r="U14" s="29">
        <v>5</v>
      </c>
      <c r="V14" s="6">
        <v>4</v>
      </c>
      <c r="W14" s="24">
        <f t="shared" si="5"/>
        <v>44.444444444444443</v>
      </c>
      <c r="X14" s="29">
        <v>3</v>
      </c>
      <c r="Y14" s="6">
        <v>0</v>
      </c>
      <c r="Z14" s="46">
        <f>Y14/(Y14+X14)*100</f>
        <v>0</v>
      </c>
      <c r="AA14" s="29">
        <v>1</v>
      </c>
      <c r="AB14" s="6">
        <v>1</v>
      </c>
      <c r="AC14" s="46">
        <f t="shared" si="14"/>
        <v>50</v>
      </c>
      <c r="AD14" s="39">
        <f t="shared" si="15"/>
        <v>231</v>
      </c>
      <c r="AE14" s="17">
        <f t="shared" si="7"/>
        <v>107</v>
      </c>
      <c r="AF14" s="30">
        <f t="shared" si="8"/>
        <v>31.65680473372781</v>
      </c>
      <c r="AG14" s="39">
        <f t="shared" si="16"/>
        <v>211</v>
      </c>
      <c r="AH14" s="17">
        <f t="shared" si="9"/>
        <v>98</v>
      </c>
      <c r="AI14" s="30">
        <f t="shared" si="10"/>
        <v>31.715210355987054</v>
      </c>
      <c r="AJ14" s="39">
        <f t="shared" si="17"/>
        <v>20</v>
      </c>
      <c r="AK14" s="17">
        <f t="shared" si="11"/>
        <v>9</v>
      </c>
      <c r="AL14" s="30">
        <f t="shared" si="12"/>
        <v>31.03448275862069</v>
      </c>
    </row>
    <row r="15" spans="2:38" x14ac:dyDescent="0.25">
      <c r="B15" s="3" t="s">
        <v>19</v>
      </c>
      <c r="C15" s="29"/>
      <c r="D15" s="6"/>
      <c r="E15" s="43"/>
      <c r="F15" s="29">
        <v>3</v>
      </c>
      <c r="G15" s="6">
        <v>3</v>
      </c>
      <c r="H15" s="43">
        <f t="shared" si="0"/>
        <v>50</v>
      </c>
      <c r="I15" s="7">
        <v>20</v>
      </c>
      <c r="J15" s="6">
        <v>10</v>
      </c>
      <c r="K15" s="43">
        <f t="shared" si="1"/>
        <v>33.333333333333329</v>
      </c>
      <c r="L15" s="29">
        <v>25</v>
      </c>
      <c r="M15" s="6">
        <v>11</v>
      </c>
      <c r="N15" s="30">
        <f t="shared" si="2"/>
        <v>30.555555555555557</v>
      </c>
      <c r="O15" s="7">
        <v>10</v>
      </c>
      <c r="P15" s="6">
        <v>3</v>
      </c>
      <c r="Q15" s="30">
        <f t="shared" si="3"/>
        <v>23.076923076923077</v>
      </c>
      <c r="R15" s="29">
        <v>3</v>
      </c>
      <c r="S15" s="6">
        <v>0</v>
      </c>
      <c r="T15" s="30">
        <f t="shared" si="4"/>
        <v>0</v>
      </c>
      <c r="U15" s="29">
        <v>3</v>
      </c>
      <c r="V15" s="6">
        <v>0</v>
      </c>
      <c r="W15" s="41">
        <f t="shared" si="5"/>
        <v>0</v>
      </c>
      <c r="X15" s="29">
        <v>0</v>
      </c>
      <c r="Y15" s="6">
        <v>1</v>
      </c>
      <c r="Z15" s="47">
        <f>Y15/(Y15+X15)*100</f>
        <v>100</v>
      </c>
      <c r="AA15" s="29">
        <v>1</v>
      </c>
      <c r="AB15" s="6">
        <v>0</v>
      </c>
      <c r="AC15" s="47">
        <f t="shared" si="14"/>
        <v>0</v>
      </c>
      <c r="AD15" s="39">
        <f t="shared" si="15"/>
        <v>65</v>
      </c>
      <c r="AE15" s="17">
        <f t="shared" si="7"/>
        <v>28</v>
      </c>
      <c r="AF15" s="30">
        <f t="shared" si="8"/>
        <v>30.107526881720432</v>
      </c>
      <c r="AG15" s="39">
        <f t="shared" si="16"/>
        <v>58</v>
      </c>
      <c r="AH15" s="17">
        <f t="shared" si="9"/>
        <v>27</v>
      </c>
      <c r="AI15" s="30">
        <f t="shared" si="10"/>
        <v>31.764705882352938</v>
      </c>
      <c r="AJ15" s="39">
        <f t="shared" si="17"/>
        <v>7</v>
      </c>
      <c r="AK15" s="17">
        <f t="shared" si="11"/>
        <v>1</v>
      </c>
      <c r="AL15" s="30">
        <f t="shared" si="12"/>
        <v>12.5</v>
      </c>
    </row>
    <row r="16" spans="2:38" s="51" customFormat="1" ht="14.25" customHeight="1" x14ac:dyDescent="0.25">
      <c r="B16" s="3" t="s">
        <v>55</v>
      </c>
      <c r="C16" s="29"/>
      <c r="D16" s="50"/>
      <c r="E16" s="46"/>
      <c r="F16" s="29">
        <v>14</v>
      </c>
      <c r="G16" s="6">
        <v>10</v>
      </c>
      <c r="H16" s="43">
        <f t="shared" ref="H16:H21" si="18">G16/(G16+F16)*100</f>
        <v>41.666666666666671</v>
      </c>
      <c r="I16" s="29">
        <v>53</v>
      </c>
      <c r="J16" s="6">
        <v>20</v>
      </c>
      <c r="K16" s="43">
        <f t="shared" ref="K16:K21" si="19">J16/(J16+I16)*100</f>
        <v>27.397260273972602</v>
      </c>
      <c r="L16" s="29">
        <v>42</v>
      </c>
      <c r="M16" s="6">
        <v>27</v>
      </c>
      <c r="N16" s="43">
        <f t="shared" ref="N16:N21" si="20">M16/(M16+L16)*100</f>
        <v>39.130434782608695</v>
      </c>
      <c r="O16" s="29">
        <v>33</v>
      </c>
      <c r="P16" s="6">
        <v>8</v>
      </c>
      <c r="Q16" s="43">
        <f t="shared" ref="Q16:Q21" si="21">P16/(P16+O16)*100</f>
        <v>19.512195121951219</v>
      </c>
      <c r="R16" s="29">
        <v>7</v>
      </c>
      <c r="S16" s="6">
        <v>5</v>
      </c>
      <c r="T16" s="43">
        <f t="shared" ref="T16:T21" si="22">S16/(S16+R16)*100</f>
        <v>41.666666666666671</v>
      </c>
      <c r="U16" s="29">
        <v>1</v>
      </c>
      <c r="V16" s="6">
        <v>0</v>
      </c>
      <c r="W16" s="43">
        <f t="shared" ref="W16:W21" si="23">V16/(V16+U16)*100</f>
        <v>0</v>
      </c>
      <c r="X16" s="50"/>
      <c r="Y16" s="50"/>
      <c r="Z16" s="46"/>
      <c r="AA16" s="29">
        <v>1</v>
      </c>
      <c r="AB16" s="6">
        <v>0</v>
      </c>
      <c r="AC16" s="43">
        <f t="shared" ref="AC16:AC21" si="24">AB16/(AB16+AA16)*100</f>
        <v>0</v>
      </c>
      <c r="AD16" s="29">
        <f t="shared" ref="AD16:AE21" si="25">C16+F16+I16+L16+O16+R16+U16+X16+AA16</f>
        <v>151</v>
      </c>
      <c r="AE16" s="6">
        <f t="shared" si="25"/>
        <v>70</v>
      </c>
      <c r="AF16" s="43">
        <f t="shared" ref="AF16:AF21" si="26">AE16/(AE16+AD16)*100</f>
        <v>31.674208144796378</v>
      </c>
      <c r="AG16" s="39">
        <f t="shared" ref="AG16:AG21" si="27">C16+F16+I16+L16+O16</f>
        <v>142</v>
      </c>
      <c r="AH16" s="17">
        <f t="shared" ref="AH16:AH21" si="28">D16+G16+J16+M16+P16</f>
        <v>65</v>
      </c>
      <c r="AI16" s="30">
        <f t="shared" ref="AI16:AI21" si="29">AH16/(AH16+AG16)*100</f>
        <v>31.40096618357488</v>
      </c>
      <c r="AJ16" s="39">
        <f t="shared" ref="AJ16:AJ21" si="30">R16+U16+X16+AA16</f>
        <v>9</v>
      </c>
      <c r="AK16" s="17">
        <f t="shared" ref="AK16:AK21" si="31">S16+V16+Y16+AB16</f>
        <v>5</v>
      </c>
      <c r="AL16" s="30">
        <f t="shared" ref="AL16:AL21" si="32">AK16/(AK16+AJ16)*100</f>
        <v>35.714285714285715</v>
      </c>
    </row>
    <row r="17" spans="2:38" s="51" customFormat="1" ht="14.25" customHeight="1" x14ac:dyDescent="0.25">
      <c r="B17" s="3" t="s">
        <v>56</v>
      </c>
      <c r="C17" s="29"/>
      <c r="D17" s="50"/>
      <c r="E17" s="46"/>
      <c r="F17" s="29">
        <v>12</v>
      </c>
      <c r="G17" s="6">
        <v>12</v>
      </c>
      <c r="H17" s="43">
        <f t="shared" si="18"/>
        <v>50</v>
      </c>
      <c r="I17" s="29">
        <v>23</v>
      </c>
      <c r="J17" s="6">
        <v>23</v>
      </c>
      <c r="K17" s="43">
        <f t="shared" si="19"/>
        <v>50</v>
      </c>
      <c r="L17" s="29">
        <v>24</v>
      </c>
      <c r="M17" s="6">
        <v>11</v>
      </c>
      <c r="N17" s="43">
        <f t="shared" si="20"/>
        <v>31.428571428571427</v>
      </c>
      <c r="O17" s="29">
        <v>18</v>
      </c>
      <c r="P17" s="6">
        <v>7</v>
      </c>
      <c r="Q17" s="43">
        <f t="shared" si="21"/>
        <v>28.000000000000004</v>
      </c>
      <c r="R17" s="29">
        <v>2</v>
      </c>
      <c r="S17" s="6">
        <v>6</v>
      </c>
      <c r="T17" s="43">
        <f t="shared" si="22"/>
        <v>75</v>
      </c>
      <c r="U17" s="29">
        <v>1</v>
      </c>
      <c r="V17" s="6">
        <v>0</v>
      </c>
      <c r="W17" s="43">
        <f t="shared" si="23"/>
        <v>0</v>
      </c>
      <c r="X17" s="50"/>
      <c r="Y17" s="50"/>
      <c r="Z17" s="46"/>
      <c r="AA17" s="29">
        <v>1</v>
      </c>
      <c r="AB17" s="6">
        <v>0</v>
      </c>
      <c r="AC17" s="43">
        <f t="shared" si="24"/>
        <v>0</v>
      </c>
      <c r="AD17" s="29">
        <f t="shared" si="25"/>
        <v>81</v>
      </c>
      <c r="AE17" s="6">
        <f t="shared" si="25"/>
        <v>59</v>
      </c>
      <c r="AF17" s="43">
        <f t="shared" si="26"/>
        <v>42.142857142857146</v>
      </c>
      <c r="AG17" s="39">
        <f t="shared" si="27"/>
        <v>77</v>
      </c>
      <c r="AH17" s="17">
        <f t="shared" si="28"/>
        <v>53</v>
      </c>
      <c r="AI17" s="30">
        <f t="shared" si="29"/>
        <v>40.769230769230766</v>
      </c>
      <c r="AJ17" s="39">
        <f t="shared" si="30"/>
        <v>4</v>
      </c>
      <c r="AK17" s="17">
        <f t="shared" si="31"/>
        <v>6</v>
      </c>
      <c r="AL17" s="30">
        <f t="shared" si="32"/>
        <v>60</v>
      </c>
    </row>
    <row r="18" spans="2:38" s="51" customFormat="1" ht="14.25" customHeight="1" x14ac:dyDescent="0.25">
      <c r="B18" s="3" t="s">
        <v>57</v>
      </c>
      <c r="C18" s="29"/>
      <c r="D18" s="50"/>
      <c r="E18" s="46"/>
      <c r="F18" s="29">
        <v>25</v>
      </c>
      <c r="G18" s="6">
        <v>16</v>
      </c>
      <c r="H18" s="43">
        <f t="shared" si="18"/>
        <v>39.024390243902438</v>
      </c>
      <c r="I18" s="29">
        <v>33</v>
      </c>
      <c r="J18" s="6">
        <v>23</v>
      </c>
      <c r="K18" s="43">
        <f t="shared" si="19"/>
        <v>41.071428571428569</v>
      </c>
      <c r="L18" s="29">
        <v>41</v>
      </c>
      <c r="M18" s="6">
        <v>26</v>
      </c>
      <c r="N18" s="43">
        <f t="shared" si="20"/>
        <v>38.805970149253731</v>
      </c>
      <c r="O18" s="29">
        <v>20</v>
      </c>
      <c r="P18" s="6">
        <v>4</v>
      </c>
      <c r="Q18" s="43">
        <f t="shared" si="21"/>
        <v>16.666666666666664</v>
      </c>
      <c r="R18" s="29">
        <v>12</v>
      </c>
      <c r="S18" s="6">
        <v>3</v>
      </c>
      <c r="T18" s="43">
        <f t="shared" si="22"/>
        <v>20</v>
      </c>
      <c r="U18" s="29">
        <v>1</v>
      </c>
      <c r="V18" s="6">
        <v>0</v>
      </c>
      <c r="W18" s="43">
        <f t="shared" si="23"/>
        <v>0</v>
      </c>
      <c r="X18" s="50"/>
      <c r="Y18" s="50"/>
      <c r="Z18" s="46"/>
      <c r="AA18" s="29">
        <v>0</v>
      </c>
      <c r="AB18" s="6">
        <v>1</v>
      </c>
      <c r="AC18" s="43">
        <f t="shared" si="24"/>
        <v>100</v>
      </c>
      <c r="AD18" s="29">
        <f t="shared" si="25"/>
        <v>132</v>
      </c>
      <c r="AE18" s="6">
        <f t="shared" si="25"/>
        <v>73</v>
      </c>
      <c r="AF18" s="43">
        <f t="shared" si="26"/>
        <v>35.609756097560975</v>
      </c>
      <c r="AG18" s="39">
        <f t="shared" si="27"/>
        <v>119</v>
      </c>
      <c r="AH18" s="17">
        <f t="shared" si="28"/>
        <v>69</v>
      </c>
      <c r="AI18" s="30">
        <f t="shared" si="29"/>
        <v>36.702127659574465</v>
      </c>
      <c r="AJ18" s="39">
        <f t="shared" si="30"/>
        <v>13</v>
      </c>
      <c r="AK18" s="17">
        <f t="shared" si="31"/>
        <v>4</v>
      </c>
      <c r="AL18" s="30">
        <f t="shared" si="32"/>
        <v>23.52941176470588</v>
      </c>
    </row>
    <row r="19" spans="2:38" x14ac:dyDescent="0.25">
      <c r="B19" s="3" t="s">
        <v>20</v>
      </c>
      <c r="C19" s="29"/>
      <c r="D19" s="6"/>
      <c r="E19" s="43"/>
      <c r="F19" s="29">
        <v>0</v>
      </c>
      <c r="G19" s="6">
        <v>3</v>
      </c>
      <c r="H19" s="43">
        <f>G19/(G19+F19)*100</f>
        <v>100</v>
      </c>
      <c r="I19" s="7">
        <v>1</v>
      </c>
      <c r="J19" s="6">
        <v>7</v>
      </c>
      <c r="K19" s="43">
        <f>J19/(J19+I19)*100</f>
        <v>87.5</v>
      </c>
      <c r="L19" s="29">
        <v>8</v>
      </c>
      <c r="M19" s="6">
        <v>7</v>
      </c>
      <c r="N19" s="30">
        <f>M19/(M19+L19)*100</f>
        <v>46.666666666666664</v>
      </c>
      <c r="O19" s="7">
        <v>13</v>
      </c>
      <c r="P19" s="6">
        <v>6</v>
      </c>
      <c r="Q19" s="30">
        <f>P19/(P19+O19)*100</f>
        <v>31.578947368421051</v>
      </c>
      <c r="R19" s="29">
        <v>5</v>
      </c>
      <c r="S19" s="6">
        <v>2</v>
      </c>
      <c r="T19" s="30">
        <f>S19/(S19+R19)*100</f>
        <v>28.571428571428569</v>
      </c>
      <c r="U19" s="29">
        <v>5</v>
      </c>
      <c r="V19" s="6">
        <v>0</v>
      </c>
      <c r="W19" s="41">
        <f>V19/(V19+U19)*100</f>
        <v>0</v>
      </c>
      <c r="X19" s="29">
        <v>2</v>
      </c>
      <c r="Y19" s="6">
        <v>2</v>
      </c>
      <c r="Z19" s="47">
        <f>Y19/(Y19+X19)*100</f>
        <v>50</v>
      </c>
      <c r="AA19" s="29">
        <v>2</v>
      </c>
      <c r="AB19" s="6">
        <v>1</v>
      </c>
      <c r="AC19" s="47">
        <f>AB19/(AB19+AA19)*100</f>
        <v>33.333333333333329</v>
      </c>
      <c r="AD19" s="39">
        <f t="shared" si="25"/>
        <v>36</v>
      </c>
      <c r="AE19" s="17">
        <f t="shared" si="25"/>
        <v>28</v>
      </c>
      <c r="AF19" s="30">
        <f>AE19/(AE19+AD19)*100</f>
        <v>43.75</v>
      </c>
      <c r="AG19" s="39">
        <f>C19+F19+I19+L19+O19</f>
        <v>22</v>
      </c>
      <c r="AH19" s="17">
        <f>D19+G19+J19+M19+P19</f>
        <v>23</v>
      </c>
      <c r="AI19" s="30">
        <f>AH19/(AH19+AG19)*100</f>
        <v>51.111111111111107</v>
      </c>
      <c r="AJ19" s="39">
        <f>R19+U19+X19+AA19</f>
        <v>14</v>
      </c>
      <c r="AK19" s="17">
        <f>S19+V19+Y19+AB19</f>
        <v>5</v>
      </c>
      <c r="AL19" s="30">
        <f>AK19/(AK19+AJ19)*100</f>
        <v>26.315789473684209</v>
      </c>
    </row>
    <row r="20" spans="2:38" s="51" customFormat="1" ht="14.25" customHeight="1" x14ac:dyDescent="0.25">
      <c r="B20" s="3" t="s">
        <v>58</v>
      </c>
      <c r="C20" s="29"/>
      <c r="D20" s="50"/>
      <c r="E20" s="46"/>
      <c r="F20" s="29">
        <v>12</v>
      </c>
      <c r="G20" s="6">
        <v>20</v>
      </c>
      <c r="H20" s="43">
        <f t="shared" si="18"/>
        <v>62.5</v>
      </c>
      <c r="I20" s="29">
        <v>30</v>
      </c>
      <c r="J20" s="6">
        <v>24</v>
      </c>
      <c r="K20" s="43">
        <f t="shared" si="19"/>
        <v>44.444444444444443</v>
      </c>
      <c r="L20" s="29">
        <v>38</v>
      </c>
      <c r="M20" s="6">
        <v>14</v>
      </c>
      <c r="N20" s="43">
        <f t="shared" si="20"/>
        <v>26.923076923076923</v>
      </c>
      <c r="O20" s="29">
        <v>33</v>
      </c>
      <c r="P20" s="6">
        <v>7</v>
      </c>
      <c r="Q20" s="43">
        <f t="shared" si="21"/>
        <v>17.5</v>
      </c>
      <c r="R20" s="29">
        <v>9</v>
      </c>
      <c r="S20" s="6">
        <v>6</v>
      </c>
      <c r="T20" s="43">
        <f t="shared" si="22"/>
        <v>40</v>
      </c>
      <c r="U20" s="29">
        <v>1</v>
      </c>
      <c r="V20" s="6">
        <v>0</v>
      </c>
      <c r="W20" s="43">
        <f t="shared" si="23"/>
        <v>0</v>
      </c>
      <c r="X20" s="50"/>
      <c r="Y20" s="50"/>
      <c r="Z20" s="46"/>
      <c r="AA20" s="29">
        <v>0</v>
      </c>
      <c r="AB20" s="6">
        <v>1</v>
      </c>
      <c r="AC20" s="43">
        <f t="shared" si="24"/>
        <v>100</v>
      </c>
      <c r="AD20" s="29">
        <f t="shared" si="25"/>
        <v>123</v>
      </c>
      <c r="AE20" s="6">
        <f t="shared" si="25"/>
        <v>72</v>
      </c>
      <c r="AF20" s="43">
        <f t="shared" si="26"/>
        <v>36.923076923076927</v>
      </c>
      <c r="AG20" s="39">
        <f t="shared" si="27"/>
        <v>113</v>
      </c>
      <c r="AH20" s="17">
        <f t="shared" si="28"/>
        <v>65</v>
      </c>
      <c r="AI20" s="30">
        <f t="shared" si="29"/>
        <v>36.516853932584269</v>
      </c>
      <c r="AJ20" s="39">
        <f t="shared" si="30"/>
        <v>10</v>
      </c>
      <c r="AK20" s="17">
        <f t="shared" si="31"/>
        <v>7</v>
      </c>
      <c r="AL20" s="30">
        <f t="shared" si="32"/>
        <v>41.17647058823529</v>
      </c>
    </row>
    <row r="21" spans="2:38" s="51" customFormat="1" ht="14.25" customHeight="1" x14ac:dyDescent="0.25">
      <c r="B21" s="3" t="s">
        <v>59</v>
      </c>
      <c r="C21" s="29"/>
      <c r="D21" s="50"/>
      <c r="E21" s="46"/>
      <c r="F21" s="29">
        <v>8</v>
      </c>
      <c r="G21" s="6">
        <v>10</v>
      </c>
      <c r="H21" s="43">
        <f t="shared" si="18"/>
        <v>55.555555555555557</v>
      </c>
      <c r="I21" s="29">
        <v>12</v>
      </c>
      <c r="J21" s="6">
        <v>13</v>
      </c>
      <c r="K21" s="43">
        <f t="shared" si="19"/>
        <v>52</v>
      </c>
      <c r="L21" s="29">
        <v>22</v>
      </c>
      <c r="M21" s="6">
        <v>10</v>
      </c>
      <c r="N21" s="43">
        <f t="shared" si="20"/>
        <v>31.25</v>
      </c>
      <c r="O21" s="29">
        <v>13</v>
      </c>
      <c r="P21" s="6">
        <v>13</v>
      </c>
      <c r="Q21" s="43">
        <f t="shared" si="21"/>
        <v>50</v>
      </c>
      <c r="R21" s="29">
        <v>7</v>
      </c>
      <c r="S21" s="6">
        <v>2</v>
      </c>
      <c r="T21" s="43">
        <f t="shared" si="22"/>
        <v>22.222222222222221</v>
      </c>
      <c r="U21" s="29">
        <v>1</v>
      </c>
      <c r="V21" s="6">
        <v>0</v>
      </c>
      <c r="W21" s="43">
        <f t="shared" si="23"/>
        <v>0</v>
      </c>
      <c r="X21" s="50"/>
      <c r="Y21" s="50"/>
      <c r="Z21" s="46"/>
      <c r="AA21" s="29">
        <v>0</v>
      </c>
      <c r="AB21" s="6">
        <v>1</v>
      </c>
      <c r="AC21" s="43">
        <f t="shared" si="24"/>
        <v>100</v>
      </c>
      <c r="AD21" s="29">
        <f t="shared" si="25"/>
        <v>63</v>
      </c>
      <c r="AE21" s="6">
        <f t="shared" si="25"/>
        <v>49</v>
      </c>
      <c r="AF21" s="43">
        <f t="shared" si="26"/>
        <v>43.75</v>
      </c>
      <c r="AG21" s="39">
        <f t="shared" si="27"/>
        <v>55</v>
      </c>
      <c r="AH21" s="17">
        <f t="shared" si="28"/>
        <v>46</v>
      </c>
      <c r="AI21" s="30">
        <f t="shared" si="29"/>
        <v>45.544554455445549</v>
      </c>
      <c r="AJ21" s="39">
        <f t="shared" si="30"/>
        <v>8</v>
      </c>
      <c r="AK21" s="17">
        <f t="shared" si="31"/>
        <v>3</v>
      </c>
      <c r="AL21" s="30">
        <f t="shared" si="32"/>
        <v>27.27272727272727</v>
      </c>
    </row>
    <row r="22" spans="2:38" x14ac:dyDescent="0.25">
      <c r="B22" s="3" t="s">
        <v>21</v>
      </c>
      <c r="C22" s="29"/>
      <c r="D22" s="6"/>
      <c r="E22" s="43"/>
      <c r="F22" s="29">
        <v>1</v>
      </c>
      <c r="G22" s="6">
        <v>0</v>
      </c>
      <c r="H22" s="43">
        <f t="shared" si="0"/>
        <v>0</v>
      </c>
      <c r="I22" s="7">
        <v>2</v>
      </c>
      <c r="J22" s="6">
        <v>1</v>
      </c>
      <c r="K22" s="43">
        <f t="shared" si="1"/>
        <v>33.333333333333329</v>
      </c>
      <c r="L22" s="29">
        <v>0</v>
      </c>
      <c r="M22" s="6">
        <v>1</v>
      </c>
      <c r="N22" s="30">
        <f t="shared" si="2"/>
        <v>100</v>
      </c>
      <c r="O22" s="7">
        <v>0</v>
      </c>
      <c r="P22" s="6">
        <v>1</v>
      </c>
      <c r="Q22" s="30">
        <f t="shared" si="3"/>
        <v>100</v>
      </c>
      <c r="R22" s="29"/>
      <c r="S22" s="6"/>
      <c r="T22" s="30"/>
      <c r="U22" s="29">
        <v>0</v>
      </c>
      <c r="V22" s="6">
        <v>1</v>
      </c>
      <c r="W22" s="24">
        <f t="shared" si="5"/>
        <v>100</v>
      </c>
      <c r="X22" s="29"/>
      <c r="Y22" s="6"/>
      <c r="Z22" s="47"/>
      <c r="AA22" s="29"/>
      <c r="AB22" s="6"/>
      <c r="AC22" s="47"/>
      <c r="AD22" s="39">
        <f t="shared" si="15"/>
        <v>3</v>
      </c>
      <c r="AE22" s="17">
        <f t="shared" si="7"/>
        <v>4</v>
      </c>
      <c r="AF22" s="30">
        <f t="shared" si="8"/>
        <v>57.142857142857139</v>
      </c>
      <c r="AG22" s="39">
        <f t="shared" si="16"/>
        <v>3</v>
      </c>
      <c r="AH22" s="17">
        <f t="shared" si="9"/>
        <v>3</v>
      </c>
      <c r="AI22" s="30">
        <f t="shared" si="10"/>
        <v>50</v>
      </c>
      <c r="AJ22" s="39">
        <f t="shared" si="17"/>
        <v>0</v>
      </c>
      <c r="AK22" s="17">
        <f t="shared" si="11"/>
        <v>1</v>
      </c>
      <c r="AL22" s="30">
        <f t="shared" si="12"/>
        <v>100</v>
      </c>
    </row>
    <row r="23" spans="2:38" x14ac:dyDescent="0.25">
      <c r="B23" s="3" t="s">
        <v>22</v>
      </c>
      <c r="C23" s="29"/>
      <c r="D23" s="6"/>
      <c r="E23" s="43"/>
      <c r="F23" s="29">
        <v>138</v>
      </c>
      <c r="G23" s="6">
        <v>104</v>
      </c>
      <c r="H23" s="43">
        <f t="shared" si="0"/>
        <v>42.97520661157025</v>
      </c>
      <c r="I23" s="7">
        <v>772</v>
      </c>
      <c r="J23" s="6">
        <v>352</v>
      </c>
      <c r="K23" s="43">
        <f t="shared" si="1"/>
        <v>31.316725978647685</v>
      </c>
      <c r="L23" s="29">
        <v>592</v>
      </c>
      <c r="M23" s="6">
        <v>253</v>
      </c>
      <c r="N23" s="30">
        <f t="shared" si="2"/>
        <v>29.940828402366865</v>
      </c>
      <c r="O23" s="7">
        <v>264</v>
      </c>
      <c r="P23" s="6">
        <v>76</v>
      </c>
      <c r="Q23" s="30">
        <f t="shared" si="3"/>
        <v>22.352941176470591</v>
      </c>
      <c r="R23" s="29">
        <v>95</v>
      </c>
      <c r="S23" s="6">
        <v>27</v>
      </c>
      <c r="T23" s="30">
        <f t="shared" si="4"/>
        <v>22.131147540983605</v>
      </c>
      <c r="U23" s="29">
        <v>41</v>
      </c>
      <c r="V23" s="6">
        <v>5</v>
      </c>
      <c r="W23" s="41">
        <f t="shared" si="5"/>
        <v>10.869565217391305</v>
      </c>
      <c r="X23" s="29">
        <v>34</v>
      </c>
      <c r="Y23" s="6">
        <v>3</v>
      </c>
      <c r="Z23" s="46">
        <f>Y23/(Y23+X23)*100</f>
        <v>8.1081081081081088</v>
      </c>
      <c r="AA23" s="29">
        <v>15</v>
      </c>
      <c r="AB23" s="6">
        <v>5</v>
      </c>
      <c r="AC23" s="46">
        <f>AB23/(AB23+AA23)*100</f>
        <v>25</v>
      </c>
      <c r="AD23" s="39">
        <f t="shared" si="15"/>
        <v>1951</v>
      </c>
      <c r="AE23" s="17">
        <f t="shared" si="7"/>
        <v>825</v>
      </c>
      <c r="AF23" s="30">
        <f t="shared" si="8"/>
        <v>29.719020172910664</v>
      </c>
      <c r="AG23" s="39">
        <f t="shared" si="16"/>
        <v>1766</v>
      </c>
      <c r="AH23" s="17">
        <f t="shared" si="9"/>
        <v>785</v>
      </c>
      <c r="AI23" s="30">
        <f t="shared" si="10"/>
        <v>30.772246177969425</v>
      </c>
      <c r="AJ23" s="39">
        <f t="shared" si="17"/>
        <v>185</v>
      </c>
      <c r="AK23" s="17">
        <f t="shared" si="11"/>
        <v>40</v>
      </c>
      <c r="AL23" s="30">
        <f t="shared" si="12"/>
        <v>17.777777777777779</v>
      </c>
    </row>
    <row r="24" spans="2:38" x14ac:dyDescent="0.25">
      <c r="B24" s="3" t="s">
        <v>23</v>
      </c>
      <c r="C24" s="29"/>
      <c r="D24" s="6"/>
      <c r="E24" s="43"/>
      <c r="F24" s="29">
        <v>1</v>
      </c>
      <c r="G24" s="6">
        <v>0</v>
      </c>
      <c r="H24" s="43">
        <f t="shared" si="0"/>
        <v>0</v>
      </c>
      <c r="I24" s="7">
        <v>1</v>
      </c>
      <c r="J24" s="6">
        <v>3</v>
      </c>
      <c r="K24" s="43">
        <f t="shared" si="1"/>
        <v>75</v>
      </c>
      <c r="L24" s="39">
        <v>1</v>
      </c>
      <c r="M24" s="17">
        <v>2</v>
      </c>
      <c r="N24" s="30">
        <f t="shared" si="2"/>
        <v>66.666666666666657</v>
      </c>
      <c r="O24" s="33">
        <v>1</v>
      </c>
      <c r="P24" s="17">
        <v>1</v>
      </c>
      <c r="Q24" s="30">
        <f t="shared" si="3"/>
        <v>50</v>
      </c>
      <c r="R24" s="29"/>
      <c r="S24" s="6"/>
      <c r="T24" s="30"/>
      <c r="U24" s="29">
        <v>0</v>
      </c>
      <c r="V24" s="6">
        <v>1</v>
      </c>
      <c r="W24" s="24">
        <f t="shared" si="5"/>
        <v>100</v>
      </c>
      <c r="X24" s="29"/>
      <c r="Y24" s="6"/>
      <c r="Z24" s="46"/>
      <c r="AA24" s="29"/>
      <c r="AB24" s="6"/>
      <c r="AC24" s="46"/>
      <c r="AD24" s="39">
        <f t="shared" si="15"/>
        <v>4</v>
      </c>
      <c r="AE24" s="17">
        <f t="shared" si="7"/>
        <v>7</v>
      </c>
      <c r="AF24" s="30">
        <f t="shared" si="8"/>
        <v>63.636363636363633</v>
      </c>
      <c r="AG24" s="39">
        <f t="shared" si="16"/>
        <v>4</v>
      </c>
      <c r="AH24" s="17">
        <f t="shared" si="9"/>
        <v>6</v>
      </c>
      <c r="AI24" s="30">
        <f t="shared" si="10"/>
        <v>60</v>
      </c>
      <c r="AJ24" s="39">
        <f t="shared" si="17"/>
        <v>0</v>
      </c>
      <c r="AK24" s="17">
        <f t="shared" si="11"/>
        <v>1</v>
      </c>
      <c r="AL24" s="30">
        <f t="shared" si="12"/>
        <v>100</v>
      </c>
    </row>
    <row r="25" spans="2:38" x14ac:dyDescent="0.25">
      <c r="B25" s="3" t="s">
        <v>24</v>
      </c>
      <c r="C25" s="29"/>
      <c r="D25" s="6"/>
      <c r="E25" s="43"/>
      <c r="F25" s="29">
        <v>0</v>
      </c>
      <c r="G25" s="6">
        <v>2</v>
      </c>
      <c r="H25" s="43">
        <f t="shared" si="0"/>
        <v>100</v>
      </c>
      <c r="I25" s="7">
        <v>6</v>
      </c>
      <c r="J25" s="6">
        <v>3</v>
      </c>
      <c r="K25" s="43">
        <f t="shared" si="1"/>
        <v>33.333333333333329</v>
      </c>
      <c r="L25" s="29">
        <v>0</v>
      </c>
      <c r="M25" s="6">
        <v>4</v>
      </c>
      <c r="N25" s="30">
        <f t="shared" si="2"/>
        <v>100</v>
      </c>
      <c r="O25" s="7">
        <v>3</v>
      </c>
      <c r="P25" s="6">
        <v>2</v>
      </c>
      <c r="Q25" s="30">
        <f t="shared" si="3"/>
        <v>40</v>
      </c>
      <c r="R25" s="29">
        <v>0</v>
      </c>
      <c r="S25" s="6">
        <v>1</v>
      </c>
      <c r="T25" s="30">
        <f t="shared" si="4"/>
        <v>100</v>
      </c>
      <c r="U25" s="29">
        <v>4</v>
      </c>
      <c r="V25" s="6">
        <v>4</v>
      </c>
      <c r="W25" s="24">
        <f t="shared" si="5"/>
        <v>50</v>
      </c>
      <c r="X25" s="29"/>
      <c r="Y25" s="6"/>
      <c r="Z25" s="46"/>
      <c r="AA25" s="29"/>
      <c r="AB25" s="6"/>
      <c r="AC25" s="46"/>
      <c r="AD25" s="39">
        <f t="shared" si="15"/>
        <v>13</v>
      </c>
      <c r="AE25" s="17">
        <f t="shared" si="7"/>
        <v>16</v>
      </c>
      <c r="AF25" s="30">
        <f t="shared" si="8"/>
        <v>55.172413793103445</v>
      </c>
      <c r="AG25" s="39">
        <f t="shared" si="16"/>
        <v>9</v>
      </c>
      <c r="AH25" s="17">
        <f t="shared" si="9"/>
        <v>11</v>
      </c>
      <c r="AI25" s="30">
        <f t="shared" si="10"/>
        <v>55.000000000000007</v>
      </c>
      <c r="AJ25" s="39">
        <f t="shared" si="17"/>
        <v>4</v>
      </c>
      <c r="AK25" s="17">
        <f t="shared" si="11"/>
        <v>5</v>
      </c>
      <c r="AL25" s="30">
        <f t="shared" si="12"/>
        <v>55.555555555555557</v>
      </c>
    </row>
    <row r="26" spans="2:38" x14ac:dyDescent="0.25">
      <c r="B26" s="3" t="s">
        <v>25</v>
      </c>
      <c r="C26" s="29"/>
      <c r="D26" s="6"/>
      <c r="E26" s="43"/>
      <c r="F26" s="29">
        <v>11</v>
      </c>
      <c r="G26" s="6">
        <v>20</v>
      </c>
      <c r="H26" s="43">
        <f t="shared" si="0"/>
        <v>64.516129032258064</v>
      </c>
      <c r="I26" s="7">
        <v>204</v>
      </c>
      <c r="J26" s="6">
        <v>125</v>
      </c>
      <c r="K26" s="43">
        <f t="shared" si="1"/>
        <v>37.993920972644382</v>
      </c>
      <c r="L26" s="29">
        <v>125</v>
      </c>
      <c r="M26" s="6">
        <v>106</v>
      </c>
      <c r="N26" s="30">
        <f t="shared" si="2"/>
        <v>45.887445887445885</v>
      </c>
      <c r="O26" s="7">
        <v>51</v>
      </c>
      <c r="P26" s="6">
        <v>35</v>
      </c>
      <c r="Q26" s="30">
        <f t="shared" si="3"/>
        <v>40.697674418604649</v>
      </c>
      <c r="R26" s="29">
        <v>13</v>
      </c>
      <c r="S26" s="6">
        <v>2</v>
      </c>
      <c r="T26" s="30">
        <f t="shared" si="4"/>
        <v>13.333333333333334</v>
      </c>
      <c r="U26" s="29">
        <v>2</v>
      </c>
      <c r="V26" s="6">
        <v>2</v>
      </c>
      <c r="W26" s="24">
        <f t="shared" si="5"/>
        <v>50</v>
      </c>
      <c r="X26" s="29">
        <v>1</v>
      </c>
      <c r="Y26" s="6">
        <v>2</v>
      </c>
      <c r="Z26" s="46">
        <f>Y26/(Y26+X26)*100</f>
        <v>66.666666666666657</v>
      </c>
      <c r="AA26" s="29">
        <v>0</v>
      </c>
      <c r="AB26" s="6">
        <v>1</v>
      </c>
      <c r="AC26" s="46">
        <f t="shared" ref="AC26:AC33" si="33">AB26/(AB26+AA26)*100</f>
        <v>100</v>
      </c>
      <c r="AD26" s="39">
        <f t="shared" si="15"/>
        <v>407</v>
      </c>
      <c r="AE26" s="17">
        <f t="shared" si="7"/>
        <v>293</v>
      </c>
      <c r="AF26" s="30">
        <f t="shared" si="8"/>
        <v>41.857142857142861</v>
      </c>
      <c r="AG26" s="39">
        <f t="shared" si="16"/>
        <v>391</v>
      </c>
      <c r="AH26" s="17">
        <f t="shared" si="9"/>
        <v>286</v>
      </c>
      <c r="AI26" s="30">
        <f t="shared" si="10"/>
        <v>42.245199409158054</v>
      </c>
      <c r="AJ26" s="39">
        <f t="shared" si="17"/>
        <v>16</v>
      </c>
      <c r="AK26" s="17">
        <f t="shared" si="11"/>
        <v>7</v>
      </c>
      <c r="AL26" s="30">
        <f t="shared" si="12"/>
        <v>30.434782608695656</v>
      </c>
    </row>
    <row r="27" spans="2:38" x14ac:dyDescent="0.25">
      <c r="B27" s="3" t="s">
        <v>26</v>
      </c>
      <c r="C27" s="29"/>
      <c r="D27" s="6"/>
      <c r="E27" s="43"/>
      <c r="F27" s="29">
        <v>1</v>
      </c>
      <c r="G27" s="6">
        <v>2</v>
      </c>
      <c r="H27" s="43">
        <f t="shared" si="0"/>
        <v>66.666666666666657</v>
      </c>
      <c r="I27" s="7">
        <v>7</v>
      </c>
      <c r="J27" s="6">
        <v>5</v>
      </c>
      <c r="K27" s="43">
        <f t="shared" si="1"/>
        <v>41.666666666666671</v>
      </c>
      <c r="L27" s="29">
        <v>11</v>
      </c>
      <c r="M27" s="6">
        <v>2</v>
      </c>
      <c r="N27" s="30">
        <f t="shared" si="2"/>
        <v>15.384615384615385</v>
      </c>
      <c r="O27" s="7">
        <v>11</v>
      </c>
      <c r="P27" s="6">
        <v>4</v>
      </c>
      <c r="Q27" s="30">
        <f t="shared" si="3"/>
        <v>26.666666666666668</v>
      </c>
      <c r="R27" s="29">
        <v>2</v>
      </c>
      <c r="S27" s="6">
        <v>1</v>
      </c>
      <c r="T27" s="30">
        <f t="shared" si="4"/>
        <v>33.333333333333329</v>
      </c>
      <c r="U27" s="29">
        <v>1</v>
      </c>
      <c r="V27" s="6">
        <v>1</v>
      </c>
      <c r="W27" s="24">
        <f t="shared" si="5"/>
        <v>50</v>
      </c>
      <c r="X27" s="29"/>
      <c r="Y27" s="6"/>
      <c r="Z27" s="46"/>
      <c r="AA27" s="29">
        <v>0</v>
      </c>
      <c r="AB27" s="6">
        <v>1</v>
      </c>
      <c r="AC27" s="46">
        <f t="shared" si="33"/>
        <v>100</v>
      </c>
      <c r="AD27" s="39">
        <f t="shared" si="15"/>
        <v>33</v>
      </c>
      <c r="AE27" s="17">
        <f t="shared" si="7"/>
        <v>16</v>
      </c>
      <c r="AF27" s="30">
        <f t="shared" si="8"/>
        <v>32.653061224489797</v>
      </c>
      <c r="AG27" s="39">
        <f t="shared" si="16"/>
        <v>30</v>
      </c>
      <c r="AH27" s="17">
        <f t="shared" si="9"/>
        <v>13</v>
      </c>
      <c r="AI27" s="30">
        <f t="shared" si="10"/>
        <v>30.232558139534881</v>
      </c>
      <c r="AJ27" s="39">
        <f t="shared" si="17"/>
        <v>3</v>
      </c>
      <c r="AK27" s="17">
        <f t="shared" si="11"/>
        <v>3</v>
      </c>
      <c r="AL27" s="30">
        <f t="shared" si="12"/>
        <v>50</v>
      </c>
    </row>
    <row r="28" spans="2:38" x14ac:dyDescent="0.25">
      <c r="B28" s="3" t="s">
        <v>27</v>
      </c>
      <c r="C28" s="29"/>
      <c r="D28" s="6"/>
      <c r="E28" s="43"/>
      <c r="F28" s="29">
        <v>10</v>
      </c>
      <c r="G28" s="6">
        <v>27</v>
      </c>
      <c r="H28" s="43">
        <f t="shared" si="0"/>
        <v>72.972972972972968</v>
      </c>
      <c r="I28" s="7">
        <v>95</v>
      </c>
      <c r="J28" s="6">
        <v>133</v>
      </c>
      <c r="K28" s="43">
        <f t="shared" si="1"/>
        <v>58.333333333333336</v>
      </c>
      <c r="L28" s="29">
        <v>80</v>
      </c>
      <c r="M28" s="6">
        <v>89</v>
      </c>
      <c r="N28" s="30">
        <f t="shared" si="2"/>
        <v>52.662721893491124</v>
      </c>
      <c r="O28" s="7">
        <v>47</v>
      </c>
      <c r="P28" s="6">
        <v>25</v>
      </c>
      <c r="Q28" s="30">
        <f t="shared" si="3"/>
        <v>34.722222222222221</v>
      </c>
      <c r="R28" s="29">
        <v>9</v>
      </c>
      <c r="S28" s="6">
        <v>3</v>
      </c>
      <c r="T28" s="30">
        <f t="shared" si="4"/>
        <v>25</v>
      </c>
      <c r="U28" s="29">
        <v>2</v>
      </c>
      <c r="V28" s="6">
        <v>0</v>
      </c>
      <c r="W28" s="41">
        <f t="shared" si="5"/>
        <v>0</v>
      </c>
      <c r="X28" s="29">
        <v>1</v>
      </c>
      <c r="Y28" s="6">
        <v>1</v>
      </c>
      <c r="Z28" s="47">
        <f>Y28/(Y28+X28)*100</f>
        <v>50</v>
      </c>
      <c r="AA28" s="29">
        <v>0</v>
      </c>
      <c r="AB28" s="6">
        <v>1</v>
      </c>
      <c r="AC28" s="47">
        <f t="shared" si="33"/>
        <v>100</v>
      </c>
      <c r="AD28" s="39">
        <f t="shared" si="15"/>
        <v>244</v>
      </c>
      <c r="AE28" s="17">
        <f t="shared" si="7"/>
        <v>279</v>
      </c>
      <c r="AF28" s="30">
        <f t="shared" si="8"/>
        <v>53.346080305927345</v>
      </c>
      <c r="AG28" s="39">
        <f t="shared" si="16"/>
        <v>232</v>
      </c>
      <c r="AH28" s="17">
        <f t="shared" si="9"/>
        <v>274</v>
      </c>
      <c r="AI28" s="30">
        <f t="shared" si="10"/>
        <v>54.1501976284585</v>
      </c>
      <c r="AJ28" s="39">
        <f t="shared" si="17"/>
        <v>12</v>
      </c>
      <c r="AK28" s="17">
        <f t="shared" si="11"/>
        <v>5</v>
      </c>
      <c r="AL28" s="30">
        <f t="shared" si="12"/>
        <v>29.411764705882355</v>
      </c>
    </row>
    <row r="29" spans="2:38" x14ac:dyDescent="0.25">
      <c r="B29" s="3" t="s">
        <v>28</v>
      </c>
      <c r="C29" s="29"/>
      <c r="D29" s="6"/>
      <c r="E29" s="43"/>
      <c r="F29" s="29">
        <v>1</v>
      </c>
      <c r="G29" s="6">
        <v>0</v>
      </c>
      <c r="H29" s="43">
        <f t="shared" si="0"/>
        <v>0</v>
      </c>
      <c r="I29" s="7">
        <v>0</v>
      </c>
      <c r="J29" s="6">
        <v>1</v>
      </c>
      <c r="K29" s="43">
        <f t="shared" si="1"/>
        <v>100</v>
      </c>
      <c r="L29" s="29">
        <v>4</v>
      </c>
      <c r="M29" s="6">
        <v>1</v>
      </c>
      <c r="N29" s="30">
        <f t="shared" si="2"/>
        <v>20</v>
      </c>
      <c r="O29" s="7">
        <v>2</v>
      </c>
      <c r="P29" s="6">
        <v>1</v>
      </c>
      <c r="Q29" s="30">
        <f t="shared" si="3"/>
        <v>33.333333333333329</v>
      </c>
      <c r="R29" s="29">
        <v>2</v>
      </c>
      <c r="S29" s="6">
        <v>0</v>
      </c>
      <c r="T29" s="30">
        <f t="shared" si="4"/>
        <v>0</v>
      </c>
      <c r="U29" s="29">
        <v>0</v>
      </c>
      <c r="V29" s="6">
        <v>1</v>
      </c>
      <c r="W29" s="41">
        <f t="shared" si="5"/>
        <v>100</v>
      </c>
      <c r="X29" s="29"/>
      <c r="Y29" s="6"/>
      <c r="Z29" s="47"/>
      <c r="AA29" s="29">
        <v>1</v>
      </c>
      <c r="AB29" s="6">
        <v>0</v>
      </c>
      <c r="AC29" s="47">
        <f t="shared" si="33"/>
        <v>0</v>
      </c>
      <c r="AD29" s="39">
        <f t="shared" si="15"/>
        <v>10</v>
      </c>
      <c r="AE29" s="17">
        <f t="shared" si="7"/>
        <v>4</v>
      </c>
      <c r="AF29" s="30">
        <f t="shared" si="8"/>
        <v>28.571428571428569</v>
      </c>
      <c r="AG29" s="39">
        <f t="shared" si="16"/>
        <v>7</v>
      </c>
      <c r="AH29" s="17">
        <f t="shared" si="9"/>
        <v>3</v>
      </c>
      <c r="AI29" s="30">
        <f t="shared" si="10"/>
        <v>30</v>
      </c>
      <c r="AJ29" s="39">
        <f t="shared" si="17"/>
        <v>3</v>
      </c>
      <c r="AK29" s="17">
        <f t="shared" si="11"/>
        <v>1</v>
      </c>
      <c r="AL29" s="30">
        <f t="shared" si="12"/>
        <v>25</v>
      </c>
    </row>
    <row r="30" spans="2:38" x14ac:dyDescent="0.25">
      <c r="B30" s="3" t="s">
        <v>29</v>
      </c>
      <c r="C30" s="29"/>
      <c r="D30" s="6"/>
      <c r="E30" s="43"/>
      <c r="F30" s="29">
        <v>8</v>
      </c>
      <c r="G30" s="6">
        <v>10</v>
      </c>
      <c r="H30" s="43">
        <f t="shared" si="0"/>
        <v>55.555555555555557</v>
      </c>
      <c r="I30" s="7">
        <v>30</v>
      </c>
      <c r="J30" s="6">
        <v>30</v>
      </c>
      <c r="K30" s="43">
        <f t="shared" si="1"/>
        <v>50</v>
      </c>
      <c r="L30" s="29">
        <v>51</v>
      </c>
      <c r="M30" s="6">
        <v>29</v>
      </c>
      <c r="N30" s="30">
        <f t="shared" si="2"/>
        <v>36.25</v>
      </c>
      <c r="O30" s="7">
        <v>22</v>
      </c>
      <c r="P30" s="6">
        <v>9</v>
      </c>
      <c r="Q30" s="30">
        <f t="shared" si="3"/>
        <v>29.032258064516132</v>
      </c>
      <c r="R30" s="29">
        <v>5</v>
      </c>
      <c r="S30" s="6">
        <v>2</v>
      </c>
      <c r="T30" s="30">
        <f t="shared" si="4"/>
        <v>28.571428571428569</v>
      </c>
      <c r="U30" s="29">
        <v>1</v>
      </c>
      <c r="V30" s="6">
        <v>1</v>
      </c>
      <c r="W30" s="24">
        <f t="shared" si="5"/>
        <v>50</v>
      </c>
      <c r="X30" s="29">
        <v>1</v>
      </c>
      <c r="Y30" s="6">
        <v>0</v>
      </c>
      <c r="Z30" s="46">
        <f>Y30/(Y30+X30)*100</f>
        <v>0</v>
      </c>
      <c r="AA30" s="29">
        <v>0</v>
      </c>
      <c r="AB30" s="6">
        <v>1</v>
      </c>
      <c r="AC30" s="46">
        <f t="shared" si="33"/>
        <v>100</v>
      </c>
      <c r="AD30" s="39">
        <f t="shared" si="15"/>
        <v>118</v>
      </c>
      <c r="AE30" s="17">
        <f t="shared" si="7"/>
        <v>82</v>
      </c>
      <c r="AF30" s="30">
        <f t="shared" si="8"/>
        <v>41</v>
      </c>
      <c r="AG30" s="39">
        <f t="shared" si="16"/>
        <v>111</v>
      </c>
      <c r="AH30" s="17">
        <f t="shared" si="9"/>
        <v>78</v>
      </c>
      <c r="AI30" s="30">
        <f t="shared" si="10"/>
        <v>41.269841269841265</v>
      </c>
      <c r="AJ30" s="39">
        <f t="shared" si="17"/>
        <v>7</v>
      </c>
      <c r="AK30" s="17">
        <f t="shared" si="11"/>
        <v>4</v>
      </c>
      <c r="AL30" s="30">
        <f t="shared" si="12"/>
        <v>36.363636363636367</v>
      </c>
    </row>
    <row r="31" spans="2:38" x14ac:dyDescent="0.25">
      <c r="B31" s="3" t="s">
        <v>30</v>
      </c>
      <c r="C31" s="29"/>
      <c r="D31" s="6"/>
      <c r="E31" s="43"/>
      <c r="F31" s="29">
        <v>7</v>
      </c>
      <c r="G31" s="6">
        <v>6</v>
      </c>
      <c r="H31" s="43">
        <f t="shared" si="0"/>
        <v>46.153846153846153</v>
      </c>
      <c r="I31" s="7">
        <v>6</v>
      </c>
      <c r="J31" s="6">
        <v>11</v>
      </c>
      <c r="K31" s="43">
        <f t="shared" si="1"/>
        <v>64.705882352941174</v>
      </c>
      <c r="L31" s="29">
        <v>16</v>
      </c>
      <c r="M31" s="6">
        <v>21</v>
      </c>
      <c r="N31" s="30">
        <f t="shared" si="2"/>
        <v>56.756756756756758</v>
      </c>
      <c r="O31" s="7">
        <v>10</v>
      </c>
      <c r="P31" s="6">
        <v>11</v>
      </c>
      <c r="Q31" s="30">
        <f t="shared" si="3"/>
        <v>52.380952380952387</v>
      </c>
      <c r="R31" s="29">
        <v>7</v>
      </c>
      <c r="S31" s="6">
        <v>1</v>
      </c>
      <c r="T31" s="30">
        <f t="shared" si="4"/>
        <v>12.5</v>
      </c>
      <c r="U31" s="29">
        <v>2</v>
      </c>
      <c r="V31" s="6">
        <v>2</v>
      </c>
      <c r="W31" s="24">
        <f t="shared" si="5"/>
        <v>50</v>
      </c>
      <c r="X31" s="29">
        <v>2</v>
      </c>
      <c r="Y31" s="6">
        <v>0</v>
      </c>
      <c r="Z31" s="46">
        <f>Y31/(Y31+X31)*100</f>
        <v>0</v>
      </c>
      <c r="AA31" s="29">
        <v>1</v>
      </c>
      <c r="AB31" s="6">
        <v>0</v>
      </c>
      <c r="AC31" s="46">
        <f t="shared" si="33"/>
        <v>0</v>
      </c>
      <c r="AD31" s="39">
        <f t="shared" si="15"/>
        <v>51</v>
      </c>
      <c r="AE31" s="17">
        <f t="shared" si="7"/>
        <v>52</v>
      </c>
      <c r="AF31" s="30">
        <f t="shared" si="8"/>
        <v>50.485436893203882</v>
      </c>
      <c r="AG31" s="39">
        <f t="shared" si="16"/>
        <v>39</v>
      </c>
      <c r="AH31" s="17">
        <f t="shared" si="9"/>
        <v>49</v>
      </c>
      <c r="AI31" s="30">
        <f t="shared" si="10"/>
        <v>55.68181818181818</v>
      </c>
      <c r="AJ31" s="39">
        <f t="shared" si="17"/>
        <v>12</v>
      </c>
      <c r="AK31" s="17">
        <f t="shared" si="11"/>
        <v>3</v>
      </c>
      <c r="AL31" s="30">
        <f t="shared" si="12"/>
        <v>20</v>
      </c>
    </row>
    <row r="32" spans="2:38" x14ac:dyDescent="0.25">
      <c r="B32" s="3" t="s">
        <v>31</v>
      </c>
      <c r="C32" s="29"/>
      <c r="D32" s="6"/>
      <c r="E32" s="43"/>
      <c r="F32" s="29"/>
      <c r="G32" s="6"/>
      <c r="H32" s="43"/>
      <c r="I32" s="7">
        <v>3</v>
      </c>
      <c r="J32" s="6">
        <v>2</v>
      </c>
      <c r="K32" s="43">
        <f t="shared" si="1"/>
        <v>40</v>
      </c>
      <c r="L32" s="29">
        <v>2</v>
      </c>
      <c r="M32" s="6">
        <v>1</v>
      </c>
      <c r="N32" s="30">
        <f t="shared" si="2"/>
        <v>33.333333333333329</v>
      </c>
      <c r="O32" s="7">
        <v>2</v>
      </c>
      <c r="P32" s="6">
        <v>0</v>
      </c>
      <c r="Q32" s="30">
        <f t="shared" si="3"/>
        <v>0</v>
      </c>
      <c r="R32" s="29"/>
      <c r="S32" s="6"/>
      <c r="T32" s="30"/>
      <c r="U32" s="29">
        <v>1</v>
      </c>
      <c r="V32" s="6">
        <v>0</v>
      </c>
      <c r="W32" s="24">
        <f t="shared" si="5"/>
        <v>0</v>
      </c>
      <c r="X32" s="29"/>
      <c r="Y32" s="6"/>
      <c r="Z32" s="46"/>
      <c r="AA32" s="29">
        <v>1</v>
      </c>
      <c r="AB32" s="6">
        <v>0</v>
      </c>
      <c r="AC32" s="46">
        <f t="shared" si="33"/>
        <v>0</v>
      </c>
      <c r="AD32" s="39">
        <f t="shared" si="15"/>
        <v>9</v>
      </c>
      <c r="AE32" s="17">
        <f t="shared" si="7"/>
        <v>3</v>
      </c>
      <c r="AF32" s="30">
        <f t="shared" si="8"/>
        <v>25</v>
      </c>
      <c r="AG32" s="39">
        <f t="shared" si="16"/>
        <v>7</v>
      </c>
      <c r="AH32" s="17">
        <f t="shared" si="9"/>
        <v>3</v>
      </c>
      <c r="AI32" s="30">
        <f t="shared" si="10"/>
        <v>30</v>
      </c>
      <c r="AJ32" s="39">
        <f t="shared" si="17"/>
        <v>2</v>
      </c>
      <c r="AK32" s="17">
        <f t="shared" si="11"/>
        <v>0</v>
      </c>
      <c r="AL32" s="30">
        <f t="shared" si="12"/>
        <v>0</v>
      </c>
    </row>
    <row r="33" spans="2:38" x14ac:dyDescent="0.25">
      <c r="B33" s="3" t="s">
        <v>32</v>
      </c>
      <c r="C33" s="29"/>
      <c r="D33" s="6"/>
      <c r="E33" s="43"/>
      <c r="F33" s="29"/>
      <c r="G33" s="6"/>
      <c r="H33" s="43"/>
      <c r="I33" s="7">
        <v>1</v>
      </c>
      <c r="J33" s="6">
        <v>1</v>
      </c>
      <c r="K33" s="43">
        <f t="shared" si="1"/>
        <v>50</v>
      </c>
      <c r="L33" s="29">
        <v>1</v>
      </c>
      <c r="M33" s="6">
        <v>1</v>
      </c>
      <c r="N33" s="30">
        <f t="shared" si="2"/>
        <v>50</v>
      </c>
      <c r="O33" s="7">
        <v>0</v>
      </c>
      <c r="P33" s="6">
        <v>1</v>
      </c>
      <c r="Q33" s="30">
        <f t="shared" si="3"/>
        <v>100</v>
      </c>
      <c r="R33" s="29"/>
      <c r="S33" s="6"/>
      <c r="T33" s="30"/>
      <c r="U33" s="29"/>
      <c r="V33" s="6"/>
      <c r="W33" s="24"/>
      <c r="X33" s="29"/>
      <c r="Y33" s="6"/>
      <c r="Z33" s="46"/>
      <c r="AA33" s="29">
        <v>0</v>
      </c>
      <c r="AB33" s="6">
        <v>1</v>
      </c>
      <c r="AC33" s="46">
        <f t="shared" si="33"/>
        <v>100</v>
      </c>
      <c r="AD33" s="39">
        <f t="shared" si="15"/>
        <v>2</v>
      </c>
      <c r="AE33" s="17">
        <f t="shared" si="7"/>
        <v>4</v>
      </c>
      <c r="AF33" s="30">
        <f t="shared" si="8"/>
        <v>66.666666666666657</v>
      </c>
      <c r="AG33" s="39">
        <f t="shared" si="16"/>
        <v>2</v>
      </c>
      <c r="AH33" s="17">
        <f t="shared" si="9"/>
        <v>3</v>
      </c>
      <c r="AI33" s="30">
        <f t="shared" si="10"/>
        <v>60</v>
      </c>
      <c r="AJ33" s="39">
        <f t="shared" si="17"/>
        <v>0</v>
      </c>
      <c r="AK33" s="17">
        <f t="shared" si="11"/>
        <v>1</v>
      </c>
      <c r="AL33" s="30">
        <f t="shared" si="12"/>
        <v>100</v>
      </c>
    </row>
    <row r="34" spans="2:38" x14ac:dyDescent="0.25">
      <c r="B34" s="3" t="s">
        <v>33</v>
      </c>
      <c r="C34" s="29"/>
      <c r="D34" s="6"/>
      <c r="E34" s="43"/>
      <c r="F34" s="29"/>
      <c r="G34" s="6"/>
      <c r="H34" s="43"/>
      <c r="I34" s="7">
        <v>0</v>
      </c>
      <c r="J34" s="6">
        <v>1</v>
      </c>
      <c r="K34" s="43">
        <f t="shared" si="1"/>
        <v>100</v>
      </c>
      <c r="L34" s="29">
        <v>0</v>
      </c>
      <c r="M34" s="6">
        <v>1</v>
      </c>
      <c r="N34" s="30">
        <f t="shared" si="2"/>
        <v>100</v>
      </c>
      <c r="O34" s="7">
        <v>1</v>
      </c>
      <c r="P34" s="6">
        <v>0</v>
      </c>
      <c r="Q34" s="30">
        <f t="shared" si="3"/>
        <v>0</v>
      </c>
      <c r="R34" s="29">
        <v>1</v>
      </c>
      <c r="S34" s="6">
        <v>0</v>
      </c>
      <c r="T34" s="30">
        <f t="shared" si="4"/>
        <v>0</v>
      </c>
      <c r="U34" s="29"/>
      <c r="V34" s="6"/>
      <c r="W34" s="24"/>
      <c r="X34" s="29"/>
      <c r="Y34" s="6"/>
      <c r="Z34" s="46"/>
      <c r="AA34" s="29"/>
      <c r="AB34" s="6"/>
      <c r="AC34" s="46"/>
      <c r="AD34" s="39">
        <f t="shared" si="15"/>
        <v>2</v>
      </c>
      <c r="AE34" s="17">
        <f t="shared" si="7"/>
        <v>2</v>
      </c>
      <c r="AF34" s="30">
        <f t="shared" si="8"/>
        <v>50</v>
      </c>
      <c r="AG34" s="39">
        <f t="shared" si="16"/>
        <v>1</v>
      </c>
      <c r="AH34" s="17">
        <f t="shared" si="9"/>
        <v>2</v>
      </c>
      <c r="AI34" s="30">
        <f t="shared" si="10"/>
        <v>66.666666666666657</v>
      </c>
      <c r="AJ34" s="39">
        <f t="shared" si="17"/>
        <v>1</v>
      </c>
      <c r="AK34" s="17">
        <f t="shared" si="11"/>
        <v>0</v>
      </c>
      <c r="AL34" s="30">
        <f t="shared" si="12"/>
        <v>0</v>
      </c>
    </row>
    <row r="35" spans="2:38" x14ac:dyDescent="0.25">
      <c r="B35" s="3" t="s">
        <v>34</v>
      </c>
      <c r="C35" s="29"/>
      <c r="D35" s="6"/>
      <c r="E35" s="43"/>
      <c r="F35" s="29"/>
      <c r="G35" s="6"/>
      <c r="H35" s="43"/>
      <c r="I35" s="7"/>
      <c r="J35" s="6"/>
      <c r="K35" s="43"/>
      <c r="L35" s="29">
        <v>3</v>
      </c>
      <c r="M35" s="6">
        <v>1</v>
      </c>
      <c r="N35" s="30">
        <f t="shared" si="2"/>
        <v>25</v>
      </c>
      <c r="O35" s="7">
        <v>2</v>
      </c>
      <c r="P35" s="6">
        <v>1</v>
      </c>
      <c r="Q35" s="30">
        <f t="shared" si="3"/>
        <v>33.333333333333329</v>
      </c>
      <c r="R35" s="29"/>
      <c r="S35" s="6"/>
      <c r="T35" s="30"/>
      <c r="U35" s="29"/>
      <c r="V35" s="6"/>
      <c r="W35" s="24"/>
      <c r="X35" s="29"/>
      <c r="Y35" s="6"/>
      <c r="Z35" s="46"/>
      <c r="AA35" s="29"/>
      <c r="AB35" s="6"/>
      <c r="AC35" s="46"/>
      <c r="AD35" s="39">
        <f t="shared" si="15"/>
        <v>5</v>
      </c>
      <c r="AE35" s="17">
        <f t="shared" si="7"/>
        <v>2</v>
      </c>
      <c r="AF35" s="30">
        <f t="shared" si="8"/>
        <v>28.571428571428569</v>
      </c>
      <c r="AG35" s="39">
        <f t="shared" si="16"/>
        <v>5</v>
      </c>
      <c r="AH35" s="17">
        <f t="shared" si="9"/>
        <v>2</v>
      </c>
      <c r="AI35" s="30">
        <f t="shared" si="10"/>
        <v>28.571428571428569</v>
      </c>
      <c r="AJ35" s="39">
        <f t="shared" si="17"/>
        <v>0</v>
      </c>
      <c r="AK35" s="17">
        <f t="shared" si="11"/>
        <v>0</v>
      </c>
      <c r="AL35" s="30">
        <v>0</v>
      </c>
    </row>
    <row r="36" spans="2:38" x14ac:dyDescent="0.25">
      <c r="B36" s="3" t="s">
        <v>35</v>
      </c>
      <c r="C36" s="29"/>
      <c r="D36" s="6"/>
      <c r="E36" s="43"/>
      <c r="F36" s="29">
        <v>24</v>
      </c>
      <c r="G36" s="6">
        <v>14</v>
      </c>
      <c r="H36" s="43">
        <f t="shared" si="0"/>
        <v>36.84210526315789</v>
      </c>
      <c r="I36" s="7">
        <v>76</v>
      </c>
      <c r="J36" s="6">
        <v>36</v>
      </c>
      <c r="K36" s="43">
        <f t="shared" si="1"/>
        <v>32.142857142857146</v>
      </c>
      <c r="L36" s="29">
        <v>48</v>
      </c>
      <c r="M36" s="6">
        <v>22</v>
      </c>
      <c r="N36" s="30">
        <f t="shared" si="2"/>
        <v>31.428571428571427</v>
      </c>
      <c r="O36" s="7">
        <v>32</v>
      </c>
      <c r="P36" s="6">
        <v>13</v>
      </c>
      <c r="Q36" s="30">
        <f t="shared" si="3"/>
        <v>28.888888888888886</v>
      </c>
      <c r="R36" s="29">
        <v>9</v>
      </c>
      <c r="S36" s="6">
        <v>7</v>
      </c>
      <c r="T36" s="30">
        <f t="shared" si="4"/>
        <v>43.75</v>
      </c>
      <c r="U36" s="29">
        <v>4</v>
      </c>
      <c r="V36" s="6">
        <v>1</v>
      </c>
      <c r="W36" s="24">
        <f t="shared" si="5"/>
        <v>20</v>
      </c>
      <c r="X36" s="29">
        <v>1</v>
      </c>
      <c r="Y36" s="6">
        <v>0</v>
      </c>
      <c r="Z36" s="46">
        <f>Y36/(Y36+X36)*100</f>
        <v>0</v>
      </c>
      <c r="AA36" s="29">
        <v>1</v>
      </c>
      <c r="AB36" s="6">
        <v>0</v>
      </c>
      <c r="AC36" s="46">
        <f>AB36/(AB36+AA36)*100</f>
        <v>0</v>
      </c>
      <c r="AD36" s="39">
        <f t="shared" si="15"/>
        <v>195</v>
      </c>
      <c r="AE36" s="17">
        <f t="shared" si="7"/>
        <v>93</v>
      </c>
      <c r="AF36" s="30">
        <f t="shared" si="8"/>
        <v>32.291666666666671</v>
      </c>
      <c r="AG36" s="39">
        <f t="shared" si="16"/>
        <v>180</v>
      </c>
      <c r="AH36" s="17">
        <f t="shared" si="9"/>
        <v>85</v>
      </c>
      <c r="AI36" s="30">
        <f t="shared" si="10"/>
        <v>32.075471698113205</v>
      </c>
      <c r="AJ36" s="39">
        <f t="shared" si="17"/>
        <v>15</v>
      </c>
      <c r="AK36" s="17">
        <f t="shared" si="11"/>
        <v>8</v>
      </c>
      <c r="AL36" s="30">
        <f t="shared" si="12"/>
        <v>34.782608695652172</v>
      </c>
    </row>
    <row r="37" spans="2:38" x14ac:dyDescent="0.25">
      <c r="B37" s="3" t="s">
        <v>36</v>
      </c>
      <c r="C37" s="29">
        <v>1</v>
      </c>
      <c r="D37" s="6">
        <v>0</v>
      </c>
      <c r="E37" s="43">
        <f t="shared" si="13"/>
        <v>0</v>
      </c>
      <c r="F37" s="29">
        <v>24</v>
      </c>
      <c r="G37" s="6">
        <v>59</v>
      </c>
      <c r="H37" s="43">
        <f t="shared" si="0"/>
        <v>71.084337349397586</v>
      </c>
      <c r="I37" s="7">
        <v>83</v>
      </c>
      <c r="J37" s="6">
        <v>97</v>
      </c>
      <c r="K37" s="43">
        <f t="shared" si="1"/>
        <v>53.888888888888886</v>
      </c>
      <c r="L37" s="29">
        <v>112</v>
      </c>
      <c r="M37" s="6">
        <v>88</v>
      </c>
      <c r="N37" s="30">
        <f t="shared" si="2"/>
        <v>44</v>
      </c>
      <c r="O37" s="7">
        <v>80</v>
      </c>
      <c r="P37" s="6">
        <v>27</v>
      </c>
      <c r="Q37" s="30">
        <f t="shared" si="3"/>
        <v>25.233644859813083</v>
      </c>
      <c r="R37" s="29">
        <v>34</v>
      </c>
      <c r="S37" s="6">
        <v>14</v>
      </c>
      <c r="T37" s="30">
        <f t="shared" si="4"/>
        <v>29.166666666666668</v>
      </c>
      <c r="U37" s="29">
        <v>6</v>
      </c>
      <c r="V37" s="6">
        <v>4</v>
      </c>
      <c r="W37" s="41">
        <f t="shared" si="5"/>
        <v>40</v>
      </c>
      <c r="X37" s="29">
        <v>2</v>
      </c>
      <c r="Y37" s="6">
        <v>0</v>
      </c>
      <c r="Z37" s="47">
        <f>Y37/(Y37+X37)*100</f>
        <v>0</v>
      </c>
      <c r="AA37" s="29">
        <v>1</v>
      </c>
      <c r="AB37" s="6">
        <v>0</v>
      </c>
      <c r="AC37" s="47">
        <f>AB37/(AB37+AA37)*100</f>
        <v>0</v>
      </c>
      <c r="AD37" s="39">
        <f t="shared" si="15"/>
        <v>343</v>
      </c>
      <c r="AE37" s="17">
        <f t="shared" si="7"/>
        <v>289</v>
      </c>
      <c r="AF37" s="30">
        <f t="shared" si="8"/>
        <v>45.72784810126582</v>
      </c>
      <c r="AG37" s="39">
        <f t="shared" si="16"/>
        <v>300</v>
      </c>
      <c r="AH37" s="17">
        <f t="shared" si="9"/>
        <v>271</v>
      </c>
      <c r="AI37" s="30">
        <f t="shared" si="10"/>
        <v>47.460595446584939</v>
      </c>
      <c r="AJ37" s="39">
        <f t="shared" si="17"/>
        <v>43</v>
      </c>
      <c r="AK37" s="17">
        <f t="shared" si="11"/>
        <v>18</v>
      </c>
      <c r="AL37" s="30">
        <f t="shared" si="12"/>
        <v>29.508196721311474</v>
      </c>
    </row>
    <row r="38" spans="2:38" x14ac:dyDescent="0.25">
      <c r="B38" s="3" t="s">
        <v>37</v>
      </c>
      <c r="C38" s="29"/>
      <c r="D38" s="6"/>
      <c r="E38" s="43"/>
      <c r="F38" s="29"/>
      <c r="G38" s="6"/>
      <c r="H38" s="43"/>
      <c r="I38" s="7">
        <v>1</v>
      </c>
      <c r="J38" s="6">
        <v>1</v>
      </c>
      <c r="K38" s="43">
        <f t="shared" si="1"/>
        <v>50</v>
      </c>
      <c r="L38" s="29"/>
      <c r="M38" s="6"/>
      <c r="N38" s="30"/>
      <c r="O38" s="7">
        <v>1</v>
      </c>
      <c r="P38" s="6">
        <v>2</v>
      </c>
      <c r="Q38" s="30">
        <f t="shared" si="3"/>
        <v>66.666666666666657</v>
      </c>
      <c r="R38" s="29">
        <v>1</v>
      </c>
      <c r="S38" s="6">
        <v>1</v>
      </c>
      <c r="T38" s="30">
        <f t="shared" si="4"/>
        <v>50</v>
      </c>
      <c r="U38" s="29"/>
      <c r="V38" s="6"/>
      <c r="W38" s="41"/>
      <c r="X38" s="29"/>
      <c r="Y38" s="6"/>
      <c r="Z38" s="46"/>
      <c r="AA38" s="29"/>
      <c r="AB38" s="6"/>
      <c r="AC38" s="46"/>
      <c r="AD38" s="39">
        <f t="shared" si="15"/>
        <v>3</v>
      </c>
      <c r="AE38" s="17">
        <f t="shared" si="7"/>
        <v>4</v>
      </c>
      <c r="AF38" s="30">
        <f t="shared" si="8"/>
        <v>57.142857142857139</v>
      </c>
      <c r="AG38" s="39">
        <f t="shared" si="16"/>
        <v>2</v>
      </c>
      <c r="AH38" s="17">
        <f t="shared" si="9"/>
        <v>3</v>
      </c>
      <c r="AI38" s="30">
        <f t="shared" si="10"/>
        <v>60</v>
      </c>
      <c r="AJ38" s="39">
        <f t="shared" si="17"/>
        <v>1</v>
      </c>
      <c r="AK38" s="17">
        <f t="shared" si="11"/>
        <v>1</v>
      </c>
      <c r="AL38" s="30">
        <f t="shared" si="12"/>
        <v>50</v>
      </c>
    </row>
    <row r="39" spans="2:38" x14ac:dyDescent="0.25">
      <c r="B39" s="3" t="s">
        <v>38</v>
      </c>
      <c r="C39" s="29">
        <v>1</v>
      </c>
      <c r="D39" s="6">
        <v>2</v>
      </c>
      <c r="E39" s="43">
        <f t="shared" si="13"/>
        <v>66.666666666666657</v>
      </c>
      <c r="F39" s="29">
        <v>12</v>
      </c>
      <c r="G39" s="6">
        <v>10</v>
      </c>
      <c r="H39" s="43">
        <f t="shared" si="0"/>
        <v>45.454545454545453</v>
      </c>
      <c r="I39" s="7">
        <v>25</v>
      </c>
      <c r="J39" s="6">
        <v>34</v>
      </c>
      <c r="K39" s="43">
        <f t="shared" si="1"/>
        <v>57.627118644067799</v>
      </c>
      <c r="L39" s="29">
        <v>29</v>
      </c>
      <c r="M39" s="6">
        <v>20</v>
      </c>
      <c r="N39" s="30">
        <f t="shared" si="2"/>
        <v>40.816326530612244</v>
      </c>
      <c r="O39" s="7">
        <v>39</v>
      </c>
      <c r="P39" s="6">
        <v>10</v>
      </c>
      <c r="Q39" s="30">
        <f t="shared" si="3"/>
        <v>20.408163265306122</v>
      </c>
      <c r="R39" s="29">
        <v>14</v>
      </c>
      <c r="S39" s="6">
        <v>1</v>
      </c>
      <c r="T39" s="30">
        <f t="shared" si="4"/>
        <v>6.666666666666667</v>
      </c>
      <c r="U39" s="29">
        <v>1</v>
      </c>
      <c r="V39" s="6">
        <v>1</v>
      </c>
      <c r="W39" s="41">
        <f t="shared" si="5"/>
        <v>50</v>
      </c>
      <c r="X39" s="29">
        <v>0</v>
      </c>
      <c r="Y39" s="6">
        <v>1</v>
      </c>
      <c r="Z39" s="46">
        <f>Y39/(Y39+X39)*100</f>
        <v>100</v>
      </c>
      <c r="AA39" s="29">
        <v>1</v>
      </c>
      <c r="AB39" s="6">
        <v>0</v>
      </c>
      <c r="AC39" s="46">
        <f>AB39/(AB39+AA39)*100</f>
        <v>0</v>
      </c>
      <c r="AD39" s="39">
        <f t="shared" si="15"/>
        <v>122</v>
      </c>
      <c r="AE39" s="17">
        <f t="shared" si="7"/>
        <v>79</v>
      </c>
      <c r="AF39" s="30">
        <f t="shared" si="8"/>
        <v>39.303482587064678</v>
      </c>
      <c r="AG39" s="39">
        <f t="shared" si="16"/>
        <v>106</v>
      </c>
      <c r="AH39" s="17">
        <f t="shared" si="9"/>
        <v>76</v>
      </c>
      <c r="AI39" s="30">
        <f t="shared" si="10"/>
        <v>41.758241758241759</v>
      </c>
      <c r="AJ39" s="39">
        <f t="shared" si="17"/>
        <v>16</v>
      </c>
      <c r="AK39" s="17">
        <f t="shared" si="11"/>
        <v>3</v>
      </c>
      <c r="AL39" s="30">
        <f t="shared" si="12"/>
        <v>15.789473684210526</v>
      </c>
    </row>
    <row r="40" spans="2:38" x14ac:dyDescent="0.25">
      <c r="B40" s="3" t="s">
        <v>39</v>
      </c>
      <c r="C40" s="29">
        <v>0</v>
      </c>
      <c r="D40" s="6">
        <v>1</v>
      </c>
      <c r="E40" s="43">
        <f t="shared" si="13"/>
        <v>100</v>
      </c>
      <c r="F40" s="29">
        <v>3</v>
      </c>
      <c r="G40" s="6">
        <v>4</v>
      </c>
      <c r="H40" s="43">
        <f t="shared" si="0"/>
        <v>57.142857142857139</v>
      </c>
      <c r="I40" s="7">
        <v>2</v>
      </c>
      <c r="J40" s="6">
        <v>7</v>
      </c>
      <c r="K40" s="43">
        <f t="shared" si="1"/>
        <v>77.777777777777786</v>
      </c>
      <c r="L40" s="29">
        <v>3</v>
      </c>
      <c r="M40" s="6">
        <v>2</v>
      </c>
      <c r="N40" s="30">
        <f t="shared" si="2"/>
        <v>40</v>
      </c>
      <c r="O40" s="7"/>
      <c r="P40" s="6"/>
      <c r="Q40" s="30"/>
      <c r="R40" s="29"/>
      <c r="S40" s="6"/>
      <c r="T40" s="30"/>
      <c r="U40" s="29">
        <v>1</v>
      </c>
      <c r="V40" s="6">
        <v>0</v>
      </c>
      <c r="W40" s="41">
        <f t="shared" si="5"/>
        <v>0</v>
      </c>
      <c r="X40" s="29"/>
      <c r="Y40" s="6"/>
      <c r="Z40" s="46"/>
      <c r="AA40" s="29"/>
      <c r="AB40" s="6"/>
      <c r="AC40" s="46"/>
      <c r="AD40" s="39">
        <f t="shared" si="15"/>
        <v>9</v>
      </c>
      <c r="AE40" s="17">
        <f t="shared" si="7"/>
        <v>14</v>
      </c>
      <c r="AF40" s="30">
        <f t="shared" si="8"/>
        <v>60.869565217391312</v>
      </c>
      <c r="AG40" s="39">
        <f t="shared" si="16"/>
        <v>8</v>
      </c>
      <c r="AH40" s="17">
        <f t="shared" si="9"/>
        <v>14</v>
      </c>
      <c r="AI40" s="30">
        <f t="shared" si="10"/>
        <v>63.636363636363633</v>
      </c>
      <c r="AJ40" s="39">
        <f t="shared" si="17"/>
        <v>1</v>
      </c>
      <c r="AK40" s="17">
        <f t="shared" si="11"/>
        <v>0</v>
      </c>
      <c r="AL40" s="30">
        <f t="shared" si="12"/>
        <v>0</v>
      </c>
    </row>
    <row r="41" spans="2:38" x14ac:dyDescent="0.25">
      <c r="B41" s="3" t="s">
        <v>40</v>
      </c>
      <c r="C41" s="29"/>
      <c r="D41" s="6"/>
      <c r="E41" s="43"/>
      <c r="F41" s="29">
        <v>0</v>
      </c>
      <c r="G41" s="6">
        <v>1</v>
      </c>
      <c r="H41" s="43">
        <f t="shared" si="0"/>
        <v>100</v>
      </c>
      <c r="I41" s="7">
        <v>1</v>
      </c>
      <c r="J41" s="6">
        <v>2</v>
      </c>
      <c r="K41" s="43">
        <f t="shared" si="1"/>
        <v>66.666666666666657</v>
      </c>
      <c r="L41" s="29">
        <v>13</v>
      </c>
      <c r="M41" s="6">
        <v>5</v>
      </c>
      <c r="N41" s="30">
        <f t="shared" si="2"/>
        <v>27.777777777777779</v>
      </c>
      <c r="O41" s="7">
        <v>2</v>
      </c>
      <c r="P41" s="6">
        <v>0</v>
      </c>
      <c r="Q41" s="30">
        <f t="shared" si="3"/>
        <v>0</v>
      </c>
      <c r="R41" s="29"/>
      <c r="S41" s="6"/>
      <c r="T41" s="30"/>
      <c r="U41" s="29">
        <v>1</v>
      </c>
      <c r="V41" s="6">
        <v>0</v>
      </c>
      <c r="W41" s="24">
        <f t="shared" si="5"/>
        <v>0</v>
      </c>
      <c r="X41" s="29"/>
      <c r="Y41" s="6"/>
      <c r="Z41" s="46"/>
      <c r="AA41" s="29"/>
      <c r="AB41" s="6"/>
      <c r="AC41" s="46"/>
      <c r="AD41" s="39">
        <f t="shared" si="15"/>
        <v>17</v>
      </c>
      <c r="AE41" s="17">
        <f t="shared" si="7"/>
        <v>8</v>
      </c>
      <c r="AF41" s="30">
        <f t="shared" si="8"/>
        <v>32</v>
      </c>
      <c r="AG41" s="39">
        <f t="shared" si="16"/>
        <v>16</v>
      </c>
      <c r="AH41" s="17">
        <f t="shared" si="9"/>
        <v>8</v>
      </c>
      <c r="AI41" s="30">
        <f t="shared" si="10"/>
        <v>33.333333333333329</v>
      </c>
      <c r="AJ41" s="39">
        <f t="shared" si="17"/>
        <v>1</v>
      </c>
      <c r="AK41" s="17">
        <f t="shared" si="11"/>
        <v>0</v>
      </c>
      <c r="AL41" s="30">
        <f t="shared" si="12"/>
        <v>0</v>
      </c>
    </row>
    <row r="42" spans="2:38" x14ac:dyDescent="0.25">
      <c r="B42" s="3" t="s">
        <v>41</v>
      </c>
      <c r="C42" s="29"/>
      <c r="D42" s="6"/>
      <c r="E42" s="43"/>
      <c r="F42" s="29">
        <v>8</v>
      </c>
      <c r="G42" s="6">
        <v>11</v>
      </c>
      <c r="H42" s="43">
        <f t="shared" si="0"/>
        <v>57.894736842105267</v>
      </c>
      <c r="I42" s="7">
        <v>49</v>
      </c>
      <c r="J42" s="6">
        <v>59</v>
      </c>
      <c r="K42" s="30">
        <f t="shared" si="1"/>
        <v>54.629629629629626</v>
      </c>
      <c r="L42" s="29">
        <v>76</v>
      </c>
      <c r="M42" s="6">
        <v>46</v>
      </c>
      <c r="N42" s="30">
        <f t="shared" si="2"/>
        <v>37.704918032786885</v>
      </c>
      <c r="O42" s="7">
        <v>33</v>
      </c>
      <c r="P42" s="6">
        <v>23</v>
      </c>
      <c r="Q42" s="30">
        <f t="shared" si="3"/>
        <v>41.071428571428569</v>
      </c>
      <c r="R42" s="29">
        <v>8</v>
      </c>
      <c r="S42" s="6">
        <v>6</v>
      </c>
      <c r="T42" s="30">
        <f t="shared" si="4"/>
        <v>42.857142857142854</v>
      </c>
      <c r="U42" s="29">
        <v>3</v>
      </c>
      <c r="V42" s="6">
        <v>0</v>
      </c>
      <c r="W42" s="24">
        <f t="shared" si="5"/>
        <v>0</v>
      </c>
      <c r="X42" s="29"/>
      <c r="Y42" s="6"/>
      <c r="Z42" s="46"/>
      <c r="AA42" s="29">
        <v>1</v>
      </c>
      <c r="AB42" s="6">
        <v>0</v>
      </c>
      <c r="AC42" s="46">
        <f>AB42/(AB42+AA42)*100</f>
        <v>0</v>
      </c>
      <c r="AD42" s="39">
        <f t="shared" si="15"/>
        <v>178</v>
      </c>
      <c r="AE42" s="17">
        <f t="shared" si="7"/>
        <v>145</v>
      </c>
      <c r="AF42" s="30">
        <f t="shared" si="8"/>
        <v>44.891640866873068</v>
      </c>
      <c r="AG42" s="39">
        <f t="shared" si="16"/>
        <v>166</v>
      </c>
      <c r="AH42" s="17">
        <f t="shared" si="9"/>
        <v>139</v>
      </c>
      <c r="AI42" s="30">
        <f t="shared" si="10"/>
        <v>45.57377049180328</v>
      </c>
      <c r="AJ42" s="39">
        <f t="shared" si="17"/>
        <v>12</v>
      </c>
      <c r="AK42" s="17">
        <f t="shared" si="11"/>
        <v>6</v>
      </c>
      <c r="AL42" s="30">
        <f t="shared" si="12"/>
        <v>33.333333333333329</v>
      </c>
    </row>
    <row r="43" spans="2:38" x14ac:dyDescent="0.25">
      <c r="B43" s="3" t="s">
        <v>42</v>
      </c>
      <c r="C43" s="29"/>
      <c r="D43" s="6"/>
      <c r="E43" s="43"/>
      <c r="F43" s="29">
        <v>22</v>
      </c>
      <c r="G43" s="6">
        <v>13</v>
      </c>
      <c r="H43" s="43">
        <f t="shared" si="0"/>
        <v>37.142857142857146</v>
      </c>
      <c r="I43" s="7">
        <v>69</v>
      </c>
      <c r="J43" s="6">
        <v>83</v>
      </c>
      <c r="K43" s="30">
        <f t="shared" si="1"/>
        <v>54.605263157894733</v>
      </c>
      <c r="L43" s="29">
        <v>83</v>
      </c>
      <c r="M43" s="6">
        <v>71</v>
      </c>
      <c r="N43" s="30">
        <f t="shared" si="2"/>
        <v>46.103896103896105</v>
      </c>
      <c r="O43" s="7">
        <v>40</v>
      </c>
      <c r="P43" s="6">
        <v>31</v>
      </c>
      <c r="Q43" s="30">
        <f t="shared" si="3"/>
        <v>43.661971830985912</v>
      </c>
      <c r="R43" s="29">
        <v>7</v>
      </c>
      <c r="S43" s="6">
        <v>0</v>
      </c>
      <c r="T43" s="30">
        <f t="shared" si="4"/>
        <v>0</v>
      </c>
      <c r="U43" s="29">
        <v>2</v>
      </c>
      <c r="V43" s="6">
        <v>2</v>
      </c>
      <c r="W43" s="24">
        <f t="shared" si="5"/>
        <v>50</v>
      </c>
      <c r="X43" s="29"/>
      <c r="Y43" s="6"/>
      <c r="Z43" s="46"/>
      <c r="AA43" s="29"/>
      <c r="AB43" s="6"/>
      <c r="AC43" s="46"/>
      <c r="AD43" s="39">
        <f t="shared" si="15"/>
        <v>223</v>
      </c>
      <c r="AE43" s="17">
        <f t="shared" si="7"/>
        <v>200</v>
      </c>
      <c r="AF43" s="30">
        <f t="shared" si="8"/>
        <v>47.281323877068559</v>
      </c>
      <c r="AG43" s="39">
        <f t="shared" si="16"/>
        <v>214</v>
      </c>
      <c r="AH43" s="17">
        <f t="shared" si="9"/>
        <v>198</v>
      </c>
      <c r="AI43" s="30">
        <f t="shared" si="10"/>
        <v>48.05825242718447</v>
      </c>
      <c r="AJ43" s="39">
        <f t="shared" si="17"/>
        <v>9</v>
      </c>
      <c r="AK43" s="17">
        <f t="shared" si="11"/>
        <v>2</v>
      </c>
      <c r="AL43" s="30">
        <f t="shared" si="12"/>
        <v>18.181818181818183</v>
      </c>
    </row>
    <row r="44" spans="2:38" x14ac:dyDescent="0.25">
      <c r="B44" s="3" t="s">
        <v>43</v>
      </c>
      <c r="C44" s="29"/>
      <c r="D44" s="6"/>
      <c r="E44" s="43"/>
      <c r="F44" s="29"/>
      <c r="G44" s="6"/>
      <c r="H44" s="30"/>
      <c r="I44" s="7">
        <v>0</v>
      </c>
      <c r="J44" s="6">
        <v>3</v>
      </c>
      <c r="K44" s="30">
        <f t="shared" si="1"/>
        <v>100</v>
      </c>
      <c r="L44" s="29">
        <v>1</v>
      </c>
      <c r="M44" s="6">
        <v>2</v>
      </c>
      <c r="N44" s="30">
        <f t="shared" si="2"/>
        <v>66.666666666666657</v>
      </c>
      <c r="O44" s="7">
        <v>6</v>
      </c>
      <c r="P44" s="6">
        <v>3</v>
      </c>
      <c r="Q44" s="30">
        <f t="shared" si="3"/>
        <v>33.333333333333329</v>
      </c>
      <c r="R44" s="29">
        <v>0</v>
      </c>
      <c r="S44" s="6">
        <v>2</v>
      </c>
      <c r="T44" s="30">
        <f t="shared" si="4"/>
        <v>100</v>
      </c>
      <c r="U44" s="29"/>
      <c r="V44" s="6"/>
      <c r="W44" s="24"/>
      <c r="X44" s="29">
        <v>1</v>
      </c>
      <c r="Y44" s="6">
        <v>0</v>
      </c>
      <c r="Z44" s="46">
        <f>Y44/(Y44+X44)*100</f>
        <v>0</v>
      </c>
      <c r="AA44" s="29"/>
      <c r="AB44" s="6"/>
      <c r="AC44" s="46"/>
      <c r="AD44" s="39">
        <f t="shared" si="15"/>
        <v>8</v>
      </c>
      <c r="AE44" s="17">
        <f t="shared" si="7"/>
        <v>10</v>
      </c>
      <c r="AF44" s="30">
        <f t="shared" si="8"/>
        <v>55.555555555555557</v>
      </c>
      <c r="AG44" s="39">
        <f t="shared" si="16"/>
        <v>7</v>
      </c>
      <c r="AH44" s="17">
        <f t="shared" si="9"/>
        <v>8</v>
      </c>
      <c r="AI44" s="30">
        <f t="shared" si="10"/>
        <v>53.333333333333336</v>
      </c>
      <c r="AJ44" s="39">
        <f t="shared" si="17"/>
        <v>1</v>
      </c>
      <c r="AK44" s="17">
        <f t="shared" si="11"/>
        <v>2</v>
      </c>
      <c r="AL44" s="30">
        <f t="shared" si="12"/>
        <v>66.666666666666657</v>
      </c>
    </row>
    <row r="45" spans="2:38" x14ac:dyDescent="0.25">
      <c r="B45" s="13" t="s">
        <v>46</v>
      </c>
      <c r="C45" s="29"/>
      <c r="D45" s="6"/>
      <c r="E45" s="43"/>
      <c r="F45" s="29">
        <v>7</v>
      </c>
      <c r="G45" s="6">
        <v>7</v>
      </c>
      <c r="H45" s="43">
        <f t="shared" si="0"/>
        <v>50</v>
      </c>
      <c r="I45" s="7">
        <v>18</v>
      </c>
      <c r="J45" s="6">
        <v>17</v>
      </c>
      <c r="K45" s="43">
        <f t="shared" si="1"/>
        <v>48.571428571428569</v>
      </c>
      <c r="L45" s="29">
        <v>10</v>
      </c>
      <c r="M45" s="6">
        <v>13</v>
      </c>
      <c r="N45" s="30">
        <f t="shared" si="2"/>
        <v>56.521739130434781</v>
      </c>
      <c r="O45" s="7">
        <v>14</v>
      </c>
      <c r="P45" s="6">
        <v>6</v>
      </c>
      <c r="Q45" s="30">
        <f t="shared" si="3"/>
        <v>30</v>
      </c>
      <c r="R45" s="29">
        <v>5</v>
      </c>
      <c r="S45" s="6">
        <v>1</v>
      </c>
      <c r="T45" s="30">
        <f t="shared" si="4"/>
        <v>16.666666666666664</v>
      </c>
      <c r="U45" s="29">
        <v>1</v>
      </c>
      <c r="V45" s="6">
        <v>0</v>
      </c>
      <c r="W45" s="24">
        <f t="shared" si="5"/>
        <v>0</v>
      </c>
      <c r="X45" s="29"/>
      <c r="Y45" s="6"/>
      <c r="Z45" s="46"/>
      <c r="AA45" s="29">
        <v>0</v>
      </c>
      <c r="AB45" s="6">
        <v>1</v>
      </c>
      <c r="AC45" s="46">
        <f>AB45/(AB45+AA45)*100</f>
        <v>100</v>
      </c>
      <c r="AD45" s="39">
        <f t="shared" si="15"/>
        <v>55</v>
      </c>
      <c r="AE45" s="17">
        <f t="shared" si="7"/>
        <v>45</v>
      </c>
      <c r="AF45" s="30">
        <f t="shared" si="8"/>
        <v>45</v>
      </c>
      <c r="AG45" s="39">
        <f t="shared" si="16"/>
        <v>49</v>
      </c>
      <c r="AH45" s="17">
        <f t="shared" si="9"/>
        <v>43</v>
      </c>
      <c r="AI45" s="30">
        <f t="shared" si="10"/>
        <v>46.739130434782609</v>
      </c>
      <c r="AJ45" s="39">
        <f t="shared" si="17"/>
        <v>6</v>
      </c>
      <c r="AK45" s="17">
        <f t="shared" si="11"/>
        <v>2</v>
      </c>
      <c r="AL45" s="30">
        <f t="shared" si="12"/>
        <v>25</v>
      </c>
    </row>
    <row r="46" spans="2:38" x14ac:dyDescent="0.25">
      <c r="B46" s="3" t="s">
        <v>44</v>
      </c>
      <c r="C46" s="29"/>
      <c r="D46" s="6"/>
      <c r="E46" s="43"/>
      <c r="F46" s="29"/>
      <c r="G46" s="6"/>
      <c r="H46" s="43"/>
      <c r="I46" s="7">
        <v>1</v>
      </c>
      <c r="J46" s="6">
        <v>0</v>
      </c>
      <c r="K46" s="43">
        <f t="shared" si="1"/>
        <v>0</v>
      </c>
      <c r="L46" s="29"/>
      <c r="M46" s="6"/>
      <c r="N46" s="30"/>
      <c r="O46" s="7"/>
      <c r="P46" s="6"/>
      <c r="Q46" s="30"/>
      <c r="R46" s="29"/>
      <c r="S46" s="6"/>
      <c r="T46" s="30"/>
      <c r="U46" s="29"/>
      <c r="V46" s="6"/>
      <c r="W46" s="24"/>
      <c r="X46" s="29"/>
      <c r="Y46" s="6"/>
      <c r="Z46" s="46"/>
      <c r="AA46" s="29">
        <v>1</v>
      </c>
      <c r="AB46" s="6">
        <v>0</v>
      </c>
      <c r="AC46" s="46">
        <f>AB46/(AB46+AA46)*100</f>
        <v>0</v>
      </c>
      <c r="AD46" s="39">
        <f t="shared" si="15"/>
        <v>2</v>
      </c>
      <c r="AE46" s="17">
        <f t="shared" si="7"/>
        <v>0</v>
      </c>
      <c r="AF46" s="30">
        <f t="shared" si="8"/>
        <v>0</v>
      </c>
      <c r="AG46" s="39">
        <f t="shared" si="16"/>
        <v>1</v>
      </c>
      <c r="AH46" s="17">
        <f t="shared" si="9"/>
        <v>0</v>
      </c>
      <c r="AI46" s="30">
        <f t="shared" si="10"/>
        <v>0</v>
      </c>
      <c r="AJ46" s="39">
        <f t="shared" si="17"/>
        <v>1</v>
      </c>
      <c r="AK46" s="17">
        <f t="shared" si="11"/>
        <v>0</v>
      </c>
      <c r="AL46" s="30">
        <f t="shared" si="12"/>
        <v>0</v>
      </c>
    </row>
    <row r="47" spans="2:38" ht="16.5" thickBot="1" x14ac:dyDescent="0.3">
      <c r="B47" s="8" t="s">
        <v>45</v>
      </c>
      <c r="C47" s="31"/>
      <c r="D47" s="9"/>
      <c r="E47" s="43"/>
      <c r="F47" s="31">
        <v>6</v>
      </c>
      <c r="G47" s="9">
        <v>5</v>
      </c>
      <c r="H47" s="43">
        <f t="shared" si="0"/>
        <v>45.454545454545453</v>
      </c>
      <c r="I47" s="10">
        <v>21</v>
      </c>
      <c r="J47" s="9">
        <v>18</v>
      </c>
      <c r="K47" s="43">
        <f t="shared" si="1"/>
        <v>46.153846153846153</v>
      </c>
      <c r="L47" s="31">
        <v>33</v>
      </c>
      <c r="M47" s="9">
        <v>22</v>
      </c>
      <c r="N47" s="30">
        <f t="shared" si="2"/>
        <v>40</v>
      </c>
      <c r="O47" s="10">
        <v>15</v>
      </c>
      <c r="P47" s="9">
        <v>11</v>
      </c>
      <c r="Q47" s="30">
        <f t="shared" si="3"/>
        <v>42.307692307692307</v>
      </c>
      <c r="R47" s="31">
        <v>5</v>
      </c>
      <c r="S47" s="9">
        <v>0</v>
      </c>
      <c r="T47" s="30">
        <f t="shared" si="4"/>
        <v>0</v>
      </c>
      <c r="U47" s="31">
        <v>1</v>
      </c>
      <c r="V47" s="9">
        <v>1</v>
      </c>
      <c r="W47" s="24">
        <f t="shared" si="5"/>
        <v>50</v>
      </c>
      <c r="X47" s="31"/>
      <c r="Y47" s="9"/>
      <c r="Z47" s="46"/>
      <c r="AA47" s="31"/>
      <c r="AB47" s="9"/>
      <c r="AC47" s="46"/>
      <c r="AD47" s="49">
        <f t="shared" si="15"/>
        <v>81</v>
      </c>
      <c r="AE47" s="18">
        <f t="shared" si="7"/>
        <v>57</v>
      </c>
      <c r="AF47" s="37">
        <f t="shared" si="8"/>
        <v>41.304347826086953</v>
      </c>
      <c r="AG47" s="49">
        <f t="shared" si="16"/>
        <v>75</v>
      </c>
      <c r="AH47" s="18">
        <f t="shared" si="9"/>
        <v>56</v>
      </c>
      <c r="AI47" s="37">
        <f t="shared" si="10"/>
        <v>42.748091603053432</v>
      </c>
      <c r="AJ47" s="49">
        <f t="shared" si="17"/>
        <v>6</v>
      </c>
      <c r="AK47" s="18">
        <f t="shared" si="11"/>
        <v>1</v>
      </c>
      <c r="AL47" s="37">
        <f t="shared" si="12"/>
        <v>14.285714285714285</v>
      </c>
    </row>
    <row r="48" spans="2:38" ht="16.5" thickBot="1" x14ac:dyDescent="0.3">
      <c r="B48" s="11" t="s">
        <v>47</v>
      </c>
      <c r="C48" s="34">
        <f>SUM(C7:C47)</f>
        <v>4</v>
      </c>
      <c r="D48" s="12">
        <f>SUM(D7:D47)</f>
        <v>11</v>
      </c>
      <c r="E48" s="32">
        <f t="shared" si="13"/>
        <v>73.333333333333329</v>
      </c>
      <c r="F48" s="38">
        <f>SUM(F7:F47)</f>
        <v>492</v>
      </c>
      <c r="G48" s="36">
        <f>SUM(G7:G47)</f>
        <v>622</v>
      </c>
      <c r="H48" s="32">
        <f t="shared" si="0"/>
        <v>55.834829443447042</v>
      </c>
      <c r="I48" s="35">
        <f>SUM(I7:I47)</f>
        <v>2058</v>
      </c>
      <c r="J48" s="36">
        <f>SUM(J7:J47)</f>
        <v>1577</v>
      </c>
      <c r="K48" s="32">
        <f t="shared" si="1"/>
        <v>43.3837689133425</v>
      </c>
      <c r="L48" s="38">
        <f>SUM(L7:L47)</f>
        <v>2021</v>
      </c>
      <c r="M48" s="36">
        <f>SUM(M7:M47)</f>
        <v>1301</v>
      </c>
      <c r="N48" s="32">
        <f t="shared" si="2"/>
        <v>39.163154726068633</v>
      </c>
      <c r="O48" s="35">
        <f>SUM(O7:O47)</f>
        <v>1097</v>
      </c>
      <c r="P48" s="36">
        <f>SUM(P7:P47)</f>
        <v>509</v>
      </c>
      <c r="Q48" s="23">
        <f t="shared" si="3"/>
        <v>31.693648816936488</v>
      </c>
      <c r="R48" s="34">
        <f>SUM(R7:R47)</f>
        <v>353</v>
      </c>
      <c r="S48" s="12">
        <f>SUM(S7:S47)</f>
        <v>153</v>
      </c>
      <c r="T48" s="23">
        <f t="shared" si="4"/>
        <v>30.237154150197625</v>
      </c>
      <c r="U48" s="34">
        <f>SUM(U7:U47)</f>
        <v>125</v>
      </c>
      <c r="V48" s="12">
        <f>SUM(V7:V47)</f>
        <v>46</v>
      </c>
      <c r="W48" s="23">
        <f t="shared" si="5"/>
        <v>26.900584795321635</v>
      </c>
      <c r="X48" s="34">
        <f>SUM(X7:X47)</f>
        <v>59</v>
      </c>
      <c r="Y48" s="12">
        <f>SUM(Y7:Y47)</f>
        <v>16</v>
      </c>
      <c r="Z48" s="25">
        <f>Y48/(Y48+X48)*100</f>
        <v>21.333333333333336</v>
      </c>
      <c r="AA48" s="34">
        <f>SUM(AA7:AA47)</f>
        <v>45</v>
      </c>
      <c r="AB48" s="12">
        <f>SUM(AB7:AB47)</f>
        <v>18</v>
      </c>
      <c r="AC48" s="25">
        <f>AB48/(AB48+AA48)*100</f>
        <v>28.571428571428569</v>
      </c>
      <c r="AD48" s="38">
        <f t="shared" si="15"/>
        <v>6254</v>
      </c>
      <c r="AE48" s="36">
        <f t="shared" si="7"/>
        <v>4253</v>
      </c>
      <c r="AF48" s="32">
        <f t="shared" si="8"/>
        <v>40.477776720281717</v>
      </c>
      <c r="AG48" s="38">
        <f t="shared" si="16"/>
        <v>5672</v>
      </c>
      <c r="AH48" s="36">
        <f t="shared" si="9"/>
        <v>4020</v>
      </c>
      <c r="AI48" s="32">
        <f t="shared" si="10"/>
        <v>41.477507222451507</v>
      </c>
      <c r="AJ48" s="38">
        <f t="shared" si="17"/>
        <v>582</v>
      </c>
      <c r="AK48" s="36">
        <f t="shared" si="11"/>
        <v>233</v>
      </c>
      <c r="AL48" s="32">
        <f t="shared" si="12"/>
        <v>28.588957055214724</v>
      </c>
    </row>
    <row r="50" spans="2:32" x14ac:dyDescent="0.25">
      <c r="B50" s="2" t="s">
        <v>50</v>
      </c>
      <c r="AD50" s="40"/>
      <c r="AE50" s="40"/>
      <c r="AF50" s="40"/>
    </row>
  </sheetData>
  <mergeCells count="14">
    <mergeCell ref="C2:AF3"/>
    <mergeCell ref="X5:Z5"/>
    <mergeCell ref="F5:H5"/>
    <mergeCell ref="I5:K5"/>
    <mergeCell ref="L5:N5"/>
    <mergeCell ref="O5:Q5"/>
    <mergeCell ref="R5:T5"/>
    <mergeCell ref="U5:W5"/>
    <mergeCell ref="AD5:AF5"/>
    <mergeCell ref="AG5:AI5"/>
    <mergeCell ref="AJ5:AL5"/>
    <mergeCell ref="B5:B6"/>
    <mergeCell ref="AA5:AC5"/>
    <mergeCell ref="C5:E5"/>
  </mergeCells>
  <pageMargins left="0.7" right="0.7" top="0.75" bottom="0.75" header="0.3" footer="0.3"/>
  <ignoredErrors>
    <ignoredError sqref="AD34:AE48 I48 X48:Y48 AG34:AH48 AJ34:AK48 AJ22:AK33 AG22:AH33 AD22:AE33 AD7:AE15 AG7:AH15 AJ7:AK15" emptyCellReference="1"/>
    <ignoredError sqref="E48 K48 H48 N48 Q48 T48 W48" formula="1"/>
    <ignoredError sqref="C48:D48 F48:G48 J48 L48:M48 R48:S48 U48:V48 Z48:AB48 O48:P48" formula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Navin Haram</dc:creator>
  <cp:lastModifiedBy>Jodie Mann</cp:lastModifiedBy>
  <dcterms:created xsi:type="dcterms:W3CDTF">2014-08-27T19:25:43Z</dcterms:created>
  <dcterms:modified xsi:type="dcterms:W3CDTF">2015-09-30T21:23:42Z</dcterms:modified>
</cp:coreProperties>
</file>