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521" windowWidth="25365" windowHeight="15885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<sst xmlns="http://schemas.openxmlformats.org/spreadsheetml/2006/main" count="78" uniqueCount="51">
  <si>
    <t>Total</t>
  </si>
  <si>
    <t>FAO</t>
  </si>
  <si>
    <t>IAEA</t>
  </si>
  <si>
    <t>ICAO</t>
  </si>
  <si>
    <t>ICJ</t>
  </si>
  <si>
    <t>ICSC</t>
  </si>
  <si>
    <t>IFAD</t>
  </si>
  <si>
    <t>ILO</t>
  </si>
  <si>
    <t>ITC-ILO</t>
  </si>
  <si>
    <t>IMO</t>
  </si>
  <si>
    <t>ITC</t>
  </si>
  <si>
    <t>ITU</t>
  </si>
  <si>
    <t>PAHO</t>
  </si>
  <si>
    <t>United Nations</t>
  </si>
  <si>
    <t>UNAIDS</t>
  </si>
  <si>
    <t>UNDP</t>
  </si>
  <si>
    <t>UNESCO</t>
  </si>
  <si>
    <t>UNFPA</t>
  </si>
  <si>
    <t>UNHCR</t>
  </si>
  <si>
    <t>UNICEF</t>
  </si>
  <si>
    <t>UNIDO</t>
  </si>
  <si>
    <t>UNITAR</t>
  </si>
  <si>
    <t>UNOPS</t>
  </si>
  <si>
    <t>UNRWA</t>
  </si>
  <si>
    <t>UNU</t>
  </si>
  <si>
    <t>UPU</t>
  </si>
  <si>
    <t>WFP</t>
  </si>
  <si>
    <t>WHO</t>
  </si>
  <si>
    <t>WIPO</t>
  </si>
  <si>
    <t>WMO</t>
  </si>
  <si>
    <t>F</t>
  </si>
  <si>
    <t>M</t>
  </si>
  <si>
    <t>UG</t>
  </si>
  <si>
    <t>D2</t>
  </si>
  <si>
    <t>D1</t>
  </si>
  <si>
    <t>P5</t>
  </si>
  <si>
    <t>P4</t>
  </si>
  <si>
    <t>P3</t>
  </si>
  <si>
    <t>P2</t>
  </si>
  <si>
    <t>P1</t>
  </si>
  <si>
    <t>Total percentage of women in that entity</t>
  </si>
  <si>
    <t>Difference between the percentage of women and the female separation</t>
  </si>
  <si>
    <t>UN Women</t>
  </si>
  <si>
    <t>UNWTO</t>
  </si>
  <si>
    <t>Web Annex XIII: Gender distribution of separations at the P-1 to UG levels of the United Nations system by entity, on all contracts and at all locations, from 1 January 2010 to 31 December 2011</t>
  </si>
  <si>
    <t>Entity</t>
  </si>
  <si>
    <t>% F</t>
  </si>
  <si>
    <t>% F</t>
  </si>
  <si>
    <t>% F</t>
  </si>
  <si>
    <t>% F</t>
  </si>
  <si>
    <t xml:space="preserve">Total percentage of female separations for  entity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</si>
</sst>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;[Red]0.00"/>
    <numFmt numFmtId="165" formatCode="0;[Red]0"/>
    <numFmt numFmtId="166" formatCode="0.0;[Red]0.0"/>
    <numFmt numFmtId="167" formatCode="0.0"/>
    <numFmt numFmtId="168" formatCode="#,##0.0"/>
    <numFmt numFmtId="169" formatCode="#,###.####################################################################################"/>
  </numFmts>
  <fonts count="41">
    <font>
      <sz val="10"/>
      <name val="Arial"/>
      <family val="0"/>
    </font>
    <font>
      <b/>
      <sz val="11"/>
      <color indexed="9"/>
      <name val="Calibri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name val="Arial Narrow"/>
      <family val="2"/>
    </font>
    <font>
      <sz val="8"/>
      <color indexed="8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7"/>
      <name val="Times New Roman"/>
      <family val="1"/>
    </font>
    <font>
      <i/>
      <sz val="7"/>
      <color indexed="8"/>
      <name val="Times New Roman"/>
      <family val="1"/>
    </font>
    <font>
      <sz val="7"/>
      <color indexed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i/>
      <sz val="7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0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5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18" fillId="23" borderId="0" applyNumberFormat="0" applyBorder="0" applyAlignment="0" applyProtection="0"/>
    <xf numFmtId="0" fontId="31" fillId="24" borderId="1" applyNumberFormat="0" applyAlignment="0" applyProtection="0"/>
    <xf numFmtId="0" fontId="32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7" fillId="0" borderId="3" applyNumberFormat="0" applyFill="0" applyAlignment="0" applyProtection="0"/>
    <xf numFmtId="0" fontId="22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7" borderId="1" applyNumberFormat="0" applyAlignment="0" applyProtection="0"/>
    <xf numFmtId="0" fontId="1" fillId="28" borderId="6" applyNumberFormat="0" applyAlignment="0" applyProtection="0"/>
    <xf numFmtId="0" fontId="36" fillId="0" borderId="7" applyNumberFormat="0" applyFill="0" applyAlignment="0" applyProtection="0"/>
    <xf numFmtId="0" fontId="37" fillId="29" borderId="0" applyNumberFormat="0" applyBorder="0" applyAlignment="0" applyProtection="0"/>
    <xf numFmtId="0" fontId="0" fillId="30" borderId="8" applyNumberFormat="0" applyFont="0" applyAlignment="0" applyProtection="0"/>
    <xf numFmtId="0" fontId="38" fillId="24" borderId="9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9" fillId="0" borderId="10" applyNumberFormat="0" applyFill="0" applyAlignment="0" applyProtection="0"/>
    <xf numFmtId="0" fontId="40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165" fontId="5" fillId="0" borderId="0" xfId="0" applyNumberFormat="1" applyFont="1" applyFill="1" applyAlignment="1">
      <alignment/>
    </xf>
    <xf numFmtId="166" fontId="5" fillId="0" borderId="0" xfId="0" applyNumberFormat="1" applyFont="1" applyFill="1" applyAlignment="1">
      <alignment/>
    </xf>
    <xf numFmtId="0" fontId="11" fillId="0" borderId="11" xfId="0" applyFont="1" applyFill="1" applyBorder="1" applyAlignment="1">
      <alignment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wrapText="1"/>
    </xf>
    <xf numFmtId="0" fontId="11" fillId="0" borderId="11" xfId="0" applyFont="1" applyFill="1" applyBorder="1" applyAlignment="1">
      <alignment horizontal="center" wrapText="1"/>
    </xf>
    <xf numFmtId="0" fontId="12" fillId="0" borderId="11" xfId="0" applyFont="1" applyFill="1" applyBorder="1" applyAlignment="1">
      <alignment wrapText="1"/>
    </xf>
    <xf numFmtId="0" fontId="12" fillId="0" borderId="12" xfId="0" applyFont="1" applyFill="1" applyBorder="1" applyAlignment="1">
      <alignment horizontal="center" wrapText="1"/>
    </xf>
    <xf numFmtId="0" fontId="12" fillId="0" borderId="11" xfId="0" applyFont="1" applyFill="1" applyBorder="1" applyAlignment="1">
      <alignment horizontal="center" wrapText="1"/>
    </xf>
    <xf numFmtId="0" fontId="10" fillId="0" borderId="11" xfId="55" applyFont="1" applyFill="1" applyBorder="1" applyAlignment="1">
      <alignment horizontal="center" wrapText="1"/>
    </xf>
    <xf numFmtId="165" fontId="12" fillId="0" borderId="12" xfId="0" applyNumberFormat="1" applyFont="1" applyFill="1" applyBorder="1" applyAlignment="1">
      <alignment horizontal="right" wrapText="1"/>
    </xf>
    <xf numFmtId="0" fontId="12" fillId="0" borderId="11" xfId="0" applyFont="1" applyFill="1" applyBorder="1" applyAlignment="1">
      <alignment horizontal="right" wrapText="1"/>
    </xf>
    <xf numFmtId="0" fontId="12" fillId="0" borderId="12" xfId="0" applyFont="1" applyFill="1" applyBorder="1" applyAlignment="1">
      <alignment horizontal="right" wrapText="1"/>
    </xf>
    <xf numFmtId="166" fontId="12" fillId="0" borderId="11" xfId="0" applyNumberFormat="1" applyFont="1" applyFill="1" applyBorder="1" applyAlignment="1">
      <alignment wrapText="1"/>
    </xf>
    <xf numFmtId="165" fontId="12" fillId="0" borderId="12" xfId="0" applyNumberFormat="1" applyFont="1" applyFill="1" applyBorder="1" applyAlignment="1">
      <alignment horizontal="center" wrapText="1"/>
    </xf>
    <xf numFmtId="165" fontId="12" fillId="0" borderId="11" xfId="0" applyNumberFormat="1" applyFont="1" applyFill="1" applyBorder="1" applyAlignment="1">
      <alignment horizontal="center" wrapText="1"/>
    </xf>
    <xf numFmtId="165" fontId="12" fillId="0" borderId="11" xfId="0" applyNumberFormat="1" applyFont="1" applyFill="1" applyBorder="1" applyAlignment="1">
      <alignment horizontal="right" wrapText="1"/>
    </xf>
    <xf numFmtId="0" fontId="12" fillId="0" borderId="12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right"/>
    </xf>
    <xf numFmtId="0" fontId="12" fillId="0" borderId="13" xfId="0" applyFont="1" applyFill="1" applyBorder="1" applyAlignment="1">
      <alignment horizontal="center" wrapText="1"/>
    </xf>
    <xf numFmtId="0" fontId="10" fillId="0" borderId="0" xfId="0" applyFont="1" applyFill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165" fontId="11" fillId="0" borderId="12" xfId="0" applyNumberFormat="1" applyFont="1" applyFill="1" applyBorder="1" applyAlignment="1">
      <alignment horizontal="center" vertical="center" wrapText="1"/>
    </xf>
    <xf numFmtId="166" fontId="11" fillId="0" borderId="12" xfId="0" applyNumberFormat="1" applyFont="1" applyFill="1" applyBorder="1" applyAlignment="1">
      <alignment horizontal="center" vertical="center" wrapText="1"/>
    </xf>
    <xf numFmtId="165" fontId="11" fillId="0" borderId="12" xfId="0" applyNumberFormat="1" applyFont="1" applyFill="1" applyBorder="1" applyAlignment="1">
      <alignment horizontal="center" wrapText="1"/>
    </xf>
    <xf numFmtId="166" fontId="11" fillId="0" borderId="12" xfId="0" applyNumberFormat="1" applyFont="1" applyFill="1" applyBorder="1" applyAlignment="1">
      <alignment horizontal="center" wrapText="1"/>
    </xf>
    <xf numFmtId="166" fontId="12" fillId="0" borderId="12" xfId="0" applyNumberFormat="1" applyFont="1" applyFill="1" applyBorder="1" applyAlignment="1">
      <alignment horizontal="center" wrapText="1"/>
    </xf>
    <xf numFmtId="166" fontId="12" fillId="0" borderId="12" xfId="0" applyNumberFormat="1" applyFont="1" applyFill="1" applyBorder="1" applyAlignment="1">
      <alignment horizontal="right" wrapText="1"/>
    </xf>
    <xf numFmtId="166" fontId="12" fillId="0" borderId="11" xfId="0" applyNumberFormat="1" applyFont="1" applyFill="1" applyBorder="1" applyAlignment="1">
      <alignment horizontal="center" wrapText="1"/>
    </xf>
    <xf numFmtId="166" fontId="6" fillId="0" borderId="11" xfId="0" applyNumberFormat="1" applyFont="1" applyFill="1" applyBorder="1" applyAlignment="1">
      <alignment horizontal="center" wrapText="1"/>
    </xf>
    <xf numFmtId="167" fontId="10" fillId="0" borderId="11" xfId="0" applyNumberFormat="1" applyFont="1" applyFill="1" applyBorder="1" applyAlignment="1">
      <alignment horizontal="center"/>
    </xf>
    <xf numFmtId="166" fontId="13" fillId="0" borderId="11" xfId="0" applyNumberFormat="1" applyFont="1" applyFill="1" applyBorder="1" applyAlignment="1">
      <alignment horizontal="center"/>
    </xf>
    <xf numFmtId="166" fontId="10" fillId="0" borderId="11" xfId="0" applyNumberFormat="1" applyFont="1" applyFill="1" applyBorder="1" applyAlignment="1">
      <alignment horizontal="center"/>
    </xf>
    <xf numFmtId="166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12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/>
    </xf>
    <xf numFmtId="0" fontId="12" fillId="0" borderId="15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165" fontId="10" fillId="0" borderId="12" xfId="0" applyNumberFormat="1" applyFont="1" applyFill="1" applyBorder="1" applyAlignment="1">
      <alignment horizontal="center" vertical="center"/>
    </xf>
    <xf numFmtId="165" fontId="10" fillId="0" borderId="14" xfId="0" applyNumberFormat="1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Kontrollcell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35"/>
  <sheetViews>
    <sheetView tabSelected="1" zoomScale="150" zoomScaleNormal="150" zoomScalePageLayoutView="0" workbookViewId="0" topLeftCell="A1">
      <selection activeCell="AC2" sqref="AC2:AC3"/>
    </sheetView>
  </sheetViews>
  <sheetFormatPr defaultColWidth="11.421875" defaultRowHeight="12.75"/>
  <cols>
    <col min="1" max="1" width="6.7109375" style="1" customWidth="1"/>
    <col min="2" max="12" width="4.140625" style="2" customWidth="1"/>
    <col min="13" max="16" width="4.140625" style="3" customWidth="1"/>
    <col min="17" max="18" width="4.140625" style="1" customWidth="1"/>
    <col min="19" max="19" width="4.140625" style="4" customWidth="1"/>
    <col min="20" max="21" width="4.140625" style="1" customWidth="1"/>
    <col min="22" max="22" width="4.140625" style="4" customWidth="1"/>
    <col min="23" max="23" width="3.7109375" style="1" bestFit="1" customWidth="1"/>
    <col min="24" max="24" width="3.28125" style="1" bestFit="1" customWidth="1"/>
    <col min="25" max="25" width="5.421875" style="4" bestFit="1" customWidth="1"/>
    <col min="26" max="27" width="3.8515625" style="1" customWidth="1"/>
    <col min="28" max="28" width="7.421875" style="36" customWidth="1"/>
    <col min="29" max="30" width="7.421875" style="37" customWidth="1"/>
    <col min="31" max="16384" width="11.421875" style="1" customWidth="1"/>
  </cols>
  <sheetData>
    <row r="1" spans="1:30" ht="21" customHeight="1">
      <c r="A1" s="44" t="s">
        <v>44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23"/>
      <c r="AD1" s="23"/>
    </row>
    <row r="2" spans="1:30" ht="17.25" customHeight="1">
      <c r="A2" s="5"/>
      <c r="B2" s="40" t="s">
        <v>32</v>
      </c>
      <c r="C2" s="48"/>
      <c r="D2" s="24" t="s">
        <v>47</v>
      </c>
      <c r="E2" s="40" t="s">
        <v>33</v>
      </c>
      <c r="F2" s="48"/>
      <c r="G2" s="6" t="s">
        <v>48</v>
      </c>
      <c r="H2" s="40" t="s">
        <v>34</v>
      </c>
      <c r="I2" s="41"/>
      <c r="J2" s="6" t="s">
        <v>46</v>
      </c>
      <c r="K2" s="40" t="s">
        <v>35</v>
      </c>
      <c r="L2" s="41"/>
      <c r="M2" s="25" t="s">
        <v>46</v>
      </c>
      <c r="N2" s="46" t="s">
        <v>36</v>
      </c>
      <c r="O2" s="47"/>
      <c r="P2" s="6" t="s">
        <v>46</v>
      </c>
      <c r="Q2" s="40" t="s">
        <v>37</v>
      </c>
      <c r="R2" s="41"/>
      <c r="S2" s="26" t="s">
        <v>46</v>
      </c>
      <c r="T2" s="40" t="s">
        <v>38</v>
      </c>
      <c r="U2" s="41"/>
      <c r="V2" s="26" t="s">
        <v>49</v>
      </c>
      <c r="W2" s="40" t="s">
        <v>39</v>
      </c>
      <c r="X2" s="41"/>
      <c r="Y2" s="26" t="s">
        <v>46</v>
      </c>
      <c r="Z2" s="40" t="s">
        <v>0</v>
      </c>
      <c r="AA2" s="41"/>
      <c r="AB2" s="42" t="s">
        <v>50</v>
      </c>
      <c r="AC2" s="38" t="s">
        <v>40</v>
      </c>
      <c r="AD2" s="38" t="s">
        <v>41</v>
      </c>
    </row>
    <row r="3" spans="1:30" ht="44.25" customHeight="1">
      <c r="A3" s="5" t="s">
        <v>45</v>
      </c>
      <c r="B3" s="7" t="s">
        <v>31</v>
      </c>
      <c r="C3" s="8" t="s">
        <v>30</v>
      </c>
      <c r="D3" s="7" t="s">
        <v>30</v>
      </c>
      <c r="E3" s="7" t="s">
        <v>31</v>
      </c>
      <c r="F3" s="8" t="s">
        <v>30</v>
      </c>
      <c r="G3" s="7" t="s">
        <v>30</v>
      </c>
      <c r="H3" s="7" t="s">
        <v>31</v>
      </c>
      <c r="I3" s="8" t="s">
        <v>30</v>
      </c>
      <c r="J3" s="7" t="s">
        <v>30</v>
      </c>
      <c r="K3" s="7" t="s">
        <v>31</v>
      </c>
      <c r="L3" s="8" t="s">
        <v>30</v>
      </c>
      <c r="M3" s="27" t="s">
        <v>30</v>
      </c>
      <c r="N3" s="7" t="s">
        <v>31</v>
      </c>
      <c r="O3" s="8" t="s">
        <v>30</v>
      </c>
      <c r="P3" s="27" t="s">
        <v>30</v>
      </c>
      <c r="Q3" s="7" t="s">
        <v>31</v>
      </c>
      <c r="R3" s="8" t="s">
        <v>30</v>
      </c>
      <c r="S3" s="28" t="s">
        <v>30</v>
      </c>
      <c r="T3" s="7" t="s">
        <v>31</v>
      </c>
      <c r="U3" s="8" t="s">
        <v>30</v>
      </c>
      <c r="V3" s="28"/>
      <c r="W3" s="7" t="s">
        <v>31</v>
      </c>
      <c r="X3" s="8" t="s">
        <v>30</v>
      </c>
      <c r="Y3" s="28"/>
      <c r="Z3" s="7" t="s">
        <v>31</v>
      </c>
      <c r="AA3" s="8" t="s">
        <v>30</v>
      </c>
      <c r="AB3" s="43"/>
      <c r="AC3" s="39"/>
      <c r="AD3" s="39"/>
    </row>
    <row r="4" spans="1:30" ht="16.5" customHeight="1">
      <c r="A4" s="9" t="s">
        <v>1</v>
      </c>
      <c r="B4" s="10">
        <v>8</v>
      </c>
      <c r="C4" s="11">
        <v>2</v>
      </c>
      <c r="D4" s="10">
        <f>C4+G4/(C4+B4)*100</f>
        <v>202</v>
      </c>
      <c r="E4" s="10">
        <v>12</v>
      </c>
      <c r="F4" s="12">
        <v>3</v>
      </c>
      <c r="G4" s="29">
        <f aca="true" t="shared" si="0" ref="G4:G10">F4/(F4+E4)*100</f>
        <v>20</v>
      </c>
      <c r="H4" s="10">
        <v>22</v>
      </c>
      <c r="I4" s="10">
        <v>2</v>
      </c>
      <c r="J4" s="29">
        <f aca="true" t="shared" si="1" ref="J4:J10">I4/(I4+H4)*100</f>
        <v>8.333333333333332</v>
      </c>
      <c r="K4" s="10">
        <v>85</v>
      </c>
      <c r="L4" s="10">
        <v>14</v>
      </c>
      <c r="M4" s="30">
        <f aca="true" t="shared" si="2" ref="M4:M10">L4/(L4+K4)*100</f>
        <v>14.14141414141414</v>
      </c>
      <c r="N4" s="13">
        <v>86</v>
      </c>
      <c r="O4" s="13">
        <v>32</v>
      </c>
      <c r="P4" s="13">
        <f aca="true" t="shared" si="3" ref="P4:P10">O4/(O4+N4)*100</f>
        <v>27.11864406779661</v>
      </c>
      <c r="Q4" s="15">
        <v>46</v>
      </c>
      <c r="R4" s="14">
        <v>61</v>
      </c>
      <c r="S4" s="30">
        <f aca="true" t="shared" si="4" ref="S4:S10">R4/(R4+Q4)*100</f>
        <v>57.009345794392516</v>
      </c>
      <c r="T4" s="15">
        <v>39</v>
      </c>
      <c r="U4" s="15">
        <v>66</v>
      </c>
      <c r="V4" s="30">
        <f aca="true" t="shared" si="5" ref="V4:V10">U4/(U4+T4)*100</f>
        <v>62.857142857142854</v>
      </c>
      <c r="W4" s="15">
        <v>4</v>
      </c>
      <c r="X4" s="15">
        <v>4</v>
      </c>
      <c r="Y4" s="30">
        <f aca="true" t="shared" si="6" ref="Y4:Y9">X4/(X4+W4)*100</f>
        <v>50</v>
      </c>
      <c r="Z4" s="13">
        <f aca="true" t="shared" si="7" ref="Z4:AA8">B4+E4+H4+K4+N4+Q4+T4+W4</f>
        <v>302</v>
      </c>
      <c r="AA4" s="13">
        <f t="shared" si="7"/>
        <v>184</v>
      </c>
      <c r="AB4" s="31">
        <f aca="true" t="shared" si="8" ref="AB4:AB35">AA4/(AA4+Z4)*100</f>
        <v>37.86008230452675</v>
      </c>
      <c r="AC4" s="32">
        <v>35.67723342939481</v>
      </c>
      <c r="AD4" s="33">
        <f>AC4-AB4</f>
        <v>-2.1828488751319384</v>
      </c>
    </row>
    <row r="5" spans="1:30" ht="21.75" customHeight="1">
      <c r="A5" s="9" t="s">
        <v>2</v>
      </c>
      <c r="B5" s="10">
        <v>5</v>
      </c>
      <c r="C5" s="11">
        <v>1</v>
      </c>
      <c r="D5" s="29">
        <f aca="true" t="shared" si="9" ref="D5:D10">C5/(C5+B5)*100</f>
        <v>16.666666666666664</v>
      </c>
      <c r="E5" s="10">
        <v>6</v>
      </c>
      <c r="F5" s="11">
        <v>2</v>
      </c>
      <c r="G5" s="29">
        <f t="shared" si="0"/>
        <v>25</v>
      </c>
      <c r="H5" s="10">
        <v>5</v>
      </c>
      <c r="I5" s="10">
        <v>1</v>
      </c>
      <c r="J5" s="29">
        <f t="shared" si="1"/>
        <v>16.666666666666664</v>
      </c>
      <c r="K5" s="10">
        <v>71</v>
      </c>
      <c r="L5" s="10">
        <v>11</v>
      </c>
      <c r="M5" s="30">
        <f t="shared" si="2"/>
        <v>13.414634146341465</v>
      </c>
      <c r="N5" s="13">
        <v>81</v>
      </c>
      <c r="O5" s="13">
        <v>21</v>
      </c>
      <c r="P5" s="13">
        <f t="shared" si="3"/>
        <v>20.588235294117645</v>
      </c>
      <c r="Q5" s="15">
        <v>47</v>
      </c>
      <c r="R5" s="14">
        <v>18</v>
      </c>
      <c r="S5" s="30">
        <f t="shared" si="4"/>
        <v>27.692307692307693</v>
      </c>
      <c r="T5" s="15">
        <v>15</v>
      </c>
      <c r="U5" s="15">
        <v>14</v>
      </c>
      <c r="V5" s="30">
        <f t="shared" si="5"/>
        <v>48.275862068965516</v>
      </c>
      <c r="W5" s="15">
        <v>3</v>
      </c>
      <c r="X5" s="15">
        <v>8</v>
      </c>
      <c r="Y5" s="30">
        <f t="shared" si="6"/>
        <v>72.72727272727273</v>
      </c>
      <c r="Z5" s="13">
        <f t="shared" si="7"/>
        <v>233</v>
      </c>
      <c r="AA5" s="13">
        <f t="shared" si="7"/>
        <v>76</v>
      </c>
      <c r="AB5" s="31">
        <f t="shared" si="8"/>
        <v>24.59546925566343</v>
      </c>
      <c r="AC5" s="32">
        <v>24.703891708967852</v>
      </c>
      <c r="AD5" s="33">
        <f aca="true" t="shared" si="10" ref="AD5:AD34">AC5-AB5</f>
        <v>0.10842245330442069</v>
      </c>
    </row>
    <row r="6" spans="1:30" ht="21.75" customHeight="1">
      <c r="A6" s="9" t="s">
        <v>3</v>
      </c>
      <c r="B6" s="10">
        <v>0</v>
      </c>
      <c r="C6" s="11">
        <v>0</v>
      </c>
      <c r="D6" s="10" t="e">
        <f t="shared" si="9"/>
        <v>#DIV/0!</v>
      </c>
      <c r="E6" s="10">
        <v>0</v>
      </c>
      <c r="F6" s="11">
        <v>1</v>
      </c>
      <c r="G6" s="29">
        <f t="shared" si="0"/>
        <v>100</v>
      </c>
      <c r="H6" s="10">
        <v>7</v>
      </c>
      <c r="I6" s="10">
        <v>0</v>
      </c>
      <c r="J6" s="29">
        <f t="shared" si="1"/>
        <v>0</v>
      </c>
      <c r="K6" s="10">
        <v>10</v>
      </c>
      <c r="L6" s="10">
        <v>0</v>
      </c>
      <c r="M6" s="30">
        <f t="shared" si="2"/>
        <v>0</v>
      </c>
      <c r="N6" s="13">
        <v>20</v>
      </c>
      <c r="O6" s="13">
        <v>5</v>
      </c>
      <c r="P6" s="13">
        <f t="shared" si="3"/>
        <v>20</v>
      </c>
      <c r="Q6" s="15">
        <v>8</v>
      </c>
      <c r="R6" s="14">
        <v>2</v>
      </c>
      <c r="S6" s="30">
        <f t="shared" si="4"/>
        <v>20</v>
      </c>
      <c r="T6" s="15">
        <v>4</v>
      </c>
      <c r="U6" s="15">
        <v>5</v>
      </c>
      <c r="V6" s="30">
        <f t="shared" si="5"/>
        <v>55.55555555555556</v>
      </c>
      <c r="W6" s="15">
        <v>0</v>
      </c>
      <c r="X6" s="15">
        <v>0</v>
      </c>
      <c r="Y6" s="30" t="e">
        <f t="shared" si="6"/>
        <v>#DIV/0!</v>
      </c>
      <c r="Z6" s="13">
        <f t="shared" si="7"/>
        <v>49</v>
      </c>
      <c r="AA6" s="13">
        <f t="shared" si="7"/>
        <v>13</v>
      </c>
      <c r="AB6" s="31">
        <f t="shared" si="8"/>
        <v>20.967741935483872</v>
      </c>
      <c r="AC6" s="32">
        <v>30.76923076923077</v>
      </c>
      <c r="AD6" s="33">
        <f t="shared" si="10"/>
        <v>9.801488833746898</v>
      </c>
    </row>
    <row r="7" spans="1:30" ht="21.75" customHeight="1">
      <c r="A7" s="9" t="s">
        <v>4</v>
      </c>
      <c r="B7" s="10">
        <v>0</v>
      </c>
      <c r="C7" s="11">
        <v>0</v>
      </c>
      <c r="D7" s="10" t="e">
        <f t="shared" si="9"/>
        <v>#DIV/0!</v>
      </c>
      <c r="E7" s="10">
        <v>0</v>
      </c>
      <c r="F7" s="11">
        <v>0</v>
      </c>
      <c r="G7" s="29" t="e">
        <f t="shared" si="0"/>
        <v>#DIV/0!</v>
      </c>
      <c r="H7" s="10">
        <v>0</v>
      </c>
      <c r="I7" s="10">
        <v>0</v>
      </c>
      <c r="J7" s="29" t="e">
        <f t="shared" si="1"/>
        <v>#DIV/0!</v>
      </c>
      <c r="K7" s="10">
        <v>1</v>
      </c>
      <c r="L7" s="10">
        <v>0</v>
      </c>
      <c r="M7" s="30">
        <f t="shared" si="2"/>
        <v>0</v>
      </c>
      <c r="N7" s="13">
        <v>2</v>
      </c>
      <c r="O7" s="13">
        <v>0</v>
      </c>
      <c r="P7" s="13">
        <f t="shared" si="3"/>
        <v>0</v>
      </c>
      <c r="Q7" s="15">
        <v>2</v>
      </c>
      <c r="R7" s="14">
        <v>1</v>
      </c>
      <c r="S7" s="30">
        <f t="shared" si="4"/>
        <v>33.33333333333333</v>
      </c>
      <c r="T7" s="15">
        <v>2</v>
      </c>
      <c r="U7" s="15">
        <v>1</v>
      </c>
      <c r="V7" s="30">
        <f t="shared" si="5"/>
        <v>33.33333333333333</v>
      </c>
      <c r="W7" s="15">
        <v>0</v>
      </c>
      <c r="X7" s="15">
        <v>0</v>
      </c>
      <c r="Y7" s="30" t="e">
        <f t="shared" si="6"/>
        <v>#DIV/0!</v>
      </c>
      <c r="Z7" s="13">
        <f t="shared" si="7"/>
        <v>7</v>
      </c>
      <c r="AA7" s="13">
        <f t="shared" si="7"/>
        <v>2</v>
      </c>
      <c r="AB7" s="31">
        <f t="shared" si="8"/>
        <v>22.22222222222222</v>
      </c>
      <c r="AC7" s="32">
        <v>62.5</v>
      </c>
      <c r="AD7" s="33">
        <f t="shared" si="10"/>
        <v>40.27777777777778</v>
      </c>
    </row>
    <row r="8" spans="1:30" ht="21.75" customHeight="1">
      <c r="A8" s="9" t="s">
        <v>5</v>
      </c>
      <c r="B8" s="10">
        <v>0</v>
      </c>
      <c r="C8" s="11">
        <v>0</v>
      </c>
      <c r="D8" s="10" t="e">
        <f t="shared" si="9"/>
        <v>#DIV/0!</v>
      </c>
      <c r="E8" s="10">
        <v>1</v>
      </c>
      <c r="F8" s="11">
        <v>0</v>
      </c>
      <c r="G8" s="29">
        <f t="shared" si="0"/>
        <v>0</v>
      </c>
      <c r="H8" s="10">
        <v>1</v>
      </c>
      <c r="I8" s="10">
        <v>0</v>
      </c>
      <c r="J8" s="29">
        <f t="shared" si="1"/>
        <v>0</v>
      </c>
      <c r="K8" s="10">
        <v>0</v>
      </c>
      <c r="L8" s="10">
        <v>0</v>
      </c>
      <c r="M8" s="30" t="e">
        <f t="shared" si="2"/>
        <v>#DIV/0!</v>
      </c>
      <c r="N8" s="13">
        <v>0</v>
      </c>
      <c r="O8" s="13">
        <v>0</v>
      </c>
      <c r="P8" s="13" t="e">
        <f t="shared" si="3"/>
        <v>#DIV/0!</v>
      </c>
      <c r="Q8" s="15">
        <v>0</v>
      </c>
      <c r="R8" s="14">
        <v>0</v>
      </c>
      <c r="S8" s="30" t="e">
        <f t="shared" si="4"/>
        <v>#DIV/0!</v>
      </c>
      <c r="T8" s="15">
        <v>0</v>
      </c>
      <c r="U8" s="15">
        <v>1</v>
      </c>
      <c r="V8" s="30">
        <f t="shared" si="5"/>
        <v>100</v>
      </c>
      <c r="W8" s="15">
        <v>0</v>
      </c>
      <c r="X8" s="15">
        <v>0</v>
      </c>
      <c r="Y8" s="30" t="e">
        <f t="shared" si="6"/>
        <v>#DIV/0!</v>
      </c>
      <c r="Z8" s="13">
        <f t="shared" si="7"/>
        <v>2</v>
      </c>
      <c r="AA8" s="13">
        <f t="shared" si="7"/>
        <v>1</v>
      </c>
      <c r="AB8" s="31">
        <f t="shared" si="8"/>
        <v>33.33333333333333</v>
      </c>
      <c r="AC8" s="32">
        <v>43.47826086956522</v>
      </c>
      <c r="AD8" s="33">
        <f t="shared" si="10"/>
        <v>10.14492753623189</v>
      </c>
    </row>
    <row r="9" spans="1:30" ht="21.75" customHeight="1">
      <c r="A9" s="9" t="s">
        <v>6</v>
      </c>
      <c r="B9" s="10">
        <v>2</v>
      </c>
      <c r="C9" s="11">
        <v>2</v>
      </c>
      <c r="D9" s="10">
        <f t="shared" si="9"/>
        <v>50</v>
      </c>
      <c r="E9" s="10">
        <v>2</v>
      </c>
      <c r="F9" s="11">
        <v>7</v>
      </c>
      <c r="G9" s="29">
        <f t="shared" si="0"/>
        <v>77.77777777777779</v>
      </c>
      <c r="H9" s="10">
        <v>2</v>
      </c>
      <c r="I9" s="10">
        <v>1</v>
      </c>
      <c r="J9" s="29">
        <f t="shared" si="1"/>
        <v>33.33333333333333</v>
      </c>
      <c r="K9" s="10">
        <v>10</v>
      </c>
      <c r="L9" s="10">
        <v>4</v>
      </c>
      <c r="M9" s="30">
        <f t="shared" si="2"/>
        <v>28.57142857142857</v>
      </c>
      <c r="N9" s="13">
        <v>10</v>
      </c>
      <c r="O9" s="13">
        <v>10</v>
      </c>
      <c r="P9" s="13">
        <f t="shared" si="3"/>
        <v>50</v>
      </c>
      <c r="Q9" s="15">
        <v>11</v>
      </c>
      <c r="R9" s="14">
        <v>23</v>
      </c>
      <c r="S9" s="30">
        <f t="shared" si="4"/>
        <v>67.64705882352942</v>
      </c>
      <c r="T9" s="15">
        <v>9</v>
      </c>
      <c r="U9" s="15">
        <v>27</v>
      </c>
      <c r="V9" s="30">
        <f t="shared" si="5"/>
        <v>75</v>
      </c>
      <c r="W9" s="15">
        <v>9</v>
      </c>
      <c r="X9" s="15">
        <v>10</v>
      </c>
      <c r="Y9" s="30">
        <f t="shared" si="6"/>
        <v>52.63157894736842</v>
      </c>
      <c r="Z9" s="13">
        <f aca="true" t="shared" si="11" ref="Z9:Z34">B9+E9+H9+K9+N9+Q9+T9+W9</f>
        <v>55</v>
      </c>
      <c r="AA9" s="13">
        <f aca="true" t="shared" si="12" ref="AA9:AA34">C9+F9+I9+L9+O9+R9+U9+X9</f>
        <v>84</v>
      </c>
      <c r="AB9" s="31">
        <f t="shared" si="8"/>
        <v>60.431654676258994</v>
      </c>
      <c r="AC9" s="32">
        <v>44.479495268138805</v>
      </c>
      <c r="AD9" s="33">
        <f t="shared" si="10"/>
        <v>-15.952159408120188</v>
      </c>
    </row>
    <row r="10" spans="1:30" ht="21.75" customHeight="1">
      <c r="A10" s="9" t="s">
        <v>7</v>
      </c>
      <c r="B10" s="10">
        <v>3</v>
      </c>
      <c r="C10" s="11">
        <v>2</v>
      </c>
      <c r="D10" s="29">
        <f t="shared" si="9"/>
        <v>40</v>
      </c>
      <c r="E10" s="10">
        <v>2</v>
      </c>
      <c r="F10" s="11">
        <v>3</v>
      </c>
      <c r="G10" s="29">
        <f t="shared" si="0"/>
        <v>60</v>
      </c>
      <c r="H10" s="10">
        <v>12</v>
      </c>
      <c r="I10" s="10">
        <v>7</v>
      </c>
      <c r="J10" s="29">
        <f t="shared" si="1"/>
        <v>36.84210526315789</v>
      </c>
      <c r="K10" s="10">
        <v>42</v>
      </c>
      <c r="L10" s="10">
        <v>24</v>
      </c>
      <c r="M10" s="30">
        <f t="shared" si="2"/>
        <v>36.36363636363637</v>
      </c>
      <c r="N10" s="13">
        <v>45</v>
      </c>
      <c r="O10" s="13">
        <v>44</v>
      </c>
      <c r="P10" s="13">
        <f t="shared" si="3"/>
        <v>49.43820224719101</v>
      </c>
      <c r="Q10" s="15">
        <v>33</v>
      </c>
      <c r="R10" s="14">
        <v>51</v>
      </c>
      <c r="S10" s="30">
        <f t="shared" si="4"/>
        <v>60.71428571428571</v>
      </c>
      <c r="T10" s="15">
        <v>31</v>
      </c>
      <c r="U10" s="15">
        <v>74</v>
      </c>
      <c r="V10" s="30">
        <f t="shared" si="5"/>
        <v>70.47619047619048</v>
      </c>
      <c r="W10" s="15">
        <v>22</v>
      </c>
      <c r="X10" s="15">
        <v>41</v>
      </c>
      <c r="Y10" s="30">
        <f aca="true" t="shared" si="13" ref="Y10:Y35">X10/(X10+W10)*100</f>
        <v>65.07936507936508</v>
      </c>
      <c r="Z10" s="13">
        <f t="shared" si="11"/>
        <v>190</v>
      </c>
      <c r="AA10" s="13">
        <f t="shared" si="12"/>
        <v>246</v>
      </c>
      <c r="AB10" s="31">
        <f t="shared" si="8"/>
        <v>56.42201834862385</v>
      </c>
      <c r="AC10" s="32">
        <v>44.73007712082262</v>
      </c>
      <c r="AD10" s="33">
        <f t="shared" si="10"/>
        <v>-11.69194122780123</v>
      </c>
    </row>
    <row r="11" spans="1:30" ht="21.75" customHeight="1">
      <c r="A11" s="9" t="s">
        <v>9</v>
      </c>
      <c r="B11" s="10">
        <v>0</v>
      </c>
      <c r="C11" s="11">
        <v>0</v>
      </c>
      <c r="D11" s="10" t="e">
        <f aca="true" t="shared" si="14" ref="D11:D35">C11/(C11+B11)*100</f>
        <v>#DIV/0!</v>
      </c>
      <c r="E11" s="10">
        <v>1</v>
      </c>
      <c r="F11" s="11">
        <v>1</v>
      </c>
      <c r="G11" s="29">
        <f aca="true" t="shared" si="15" ref="G11:G35">F11/(F11+E11)*100</f>
        <v>50</v>
      </c>
      <c r="H11" s="10">
        <v>4</v>
      </c>
      <c r="I11" s="10">
        <v>0</v>
      </c>
      <c r="J11" s="29">
        <f aca="true" t="shared" si="16" ref="J11:J35">I11/(I11+H11)*100</f>
        <v>0</v>
      </c>
      <c r="K11" s="10">
        <v>3</v>
      </c>
      <c r="L11" s="10">
        <v>1</v>
      </c>
      <c r="M11" s="30">
        <f aca="true" t="shared" si="17" ref="M11:M35">L11/(L11+K11)*100</f>
        <v>25</v>
      </c>
      <c r="N11" s="13">
        <v>0</v>
      </c>
      <c r="O11" s="13">
        <v>4</v>
      </c>
      <c r="P11" s="13">
        <f aca="true" t="shared" si="18" ref="P11:P35">O11/(O11+N11)*100</f>
        <v>100</v>
      </c>
      <c r="Q11" s="15">
        <v>2</v>
      </c>
      <c r="R11" s="14">
        <v>4</v>
      </c>
      <c r="S11" s="30">
        <f aca="true" t="shared" si="19" ref="S11:S35">R11/(R11+Q11)*100</f>
        <v>66.66666666666666</v>
      </c>
      <c r="T11" s="15">
        <v>1</v>
      </c>
      <c r="U11" s="15">
        <v>3</v>
      </c>
      <c r="V11" s="30">
        <f aca="true" t="shared" si="20" ref="V11:V35">U11/(U11+T11)*100</f>
        <v>75</v>
      </c>
      <c r="W11" s="15">
        <v>0</v>
      </c>
      <c r="X11" s="15">
        <v>0</v>
      </c>
      <c r="Y11" s="30" t="e">
        <f t="shared" si="13"/>
        <v>#DIV/0!</v>
      </c>
      <c r="Z11" s="13">
        <f>B11+E11+H11+K11+N11+Q11+T11+W11</f>
        <v>11</v>
      </c>
      <c r="AA11" s="13">
        <f>C11+F11+I11+L11+O11+R11+U11+X11</f>
        <v>13</v>
      </c>
      <c r="AB11" s="31">
        <f t="shared" si="8"/>
        <v>54.166666666666664</v>
      </c>
      <c r="AC11" s="32">
        <v>43.47826086956522</v>
      </c>
      <c r="AD11" s="33">
        <f t="shared" si="10"/>
        <v>-10.688405797101446</v>
      </c>
    </row>
    <row r="12" spans="1:30" ht="21.75" customHeight="1">
      <c r="A12" s="9" t="s">
        <v>10</v>
      </c>
      <c r="B12" s="10">
        <v>0</v>
      </c>
      <c r="C12" s="11">
        <v>0</v>
      </c>
      <c r="D12" s="10" t="e">
        <f t="shared" si="14"/>
        <v>#DIV/0!</v>
      </c>
      <c r="E12" s="10">
        <v>0</v>
      </c>
      <c r="F12" s="11">
        <v>0</v>
      </c>
      <c r="G12" s="29" t="e">
        <f t="shared" si="15"/>
        <v>#DIV/0!</v>
      </c>
      <c r="H12" s="10">
        <v>0</v>
      </c>
      <c r="I12" s="10">
        <v>0</v>
      </c>
      <c r="J12" s="29" t="e">
        <f t="shared" si="16"/>
        <v>#DIV/0!</v>
      </c>
      <c r="K12" s="10">
        <v>12</v>
      </c>
      <c r="L12" s="10">
        <v>4</v>
      </c>
      <c r="M12" s="30">
        <f t="shared" si="17"/>
        <v>25</v>
      </c>
      <c r="N12" s="13">
        <v>13</v>
      </c>
      <c r="O12" s="13">
        <v>6</v>
      </c>
      <c r="P12" s="13">
        <f t="shared" si="18"/>
        <v>31.57894736842105</v>
      </c>
      <c r="Q12" s="15">
        <v>4</v>
      </c>
      <c r="R12" s="14">
        <v>8</v>
      </c>
      <c r="S12" s="30">
        <f t="shared" si="19"/>
        <v>66.66666666666666</v>
      </c>
      <c r="T12" s="15">
        <v>8</v>
      </c>
      <c r="U12" s="15">
        <v>9</v>
      </c>
      <c r="V12" s="30">
        <f t="shared" si="20"/>
        <v>52.94117647058824</v>
      </c>
      <c r="W12" s="15">
        <v>1</v>
      </c>
      <c r="X12" s="15">
        <v>3</v>
      </c>
      <c r="Y12" s="30">
        <f t="shared" si="13"/>
        <v>75</v>
      </c>
      <c r="Z12" s="13">
        <f>B12+E12+H12+K12+N12+Q12+T12+W12</f>
        <v>38</v>
      </c>
      <c r="AA12" s="13">
        <f>C12+F12+I12+L12+O12+R12+U12+X12</f>
        <v>30</v>
      </c>
      <c r="AB12" s="31">
        <f t="shared" si="8"/>
        <v>44.11764705882353</v>
      </c>
      <c r="AC12" s="32">
        <v>36.36363636363637</v>
      </c>
      <c r="AD12" s="33">
        <f t="shared" si="10"/>
        <v>-7.754010695187162</v>
      </c>
    </row>
    <row r="13" spans="1:30" ht="21.75" customHeight="1">
      <c r="A13" s="9" t="s">
        <v>8</v>
      </c>
      <c r="B13" s="10">
        <v>0</v>
      </c>
      <c r="C13" s="11">
        <v>0</v>
      </c>
      <c r="D13" s="10" t="e">
        <f t="shared" si="14"/>
        <v>#DIV/0!</v>
      </c>
      <c r="E13" s="10">
        <v>0</v>
      </c>
      <c r="F13" s="11">
        <v>0</v>
      </c>
      <c r="G13" s="29" t="e">
        <f t="shared" si="15"/>
        <v>#DIV/0!</v>
      </c>
      <c r="H13" s="10">
        <v>0</v>
      </c>
      <c r="I13" s="10">
        <v>0</v>
      </c>
      <c r="J13" s="29" t="e">
        <f t="shared" si="16"/>
        <v>#DIV/0!</v>
      </c>
      <c r="K13" s="10">
        <v>3</v>
      </c>
      <c r="L13" s="10">
        <v>1</v>
      </c>
      <c r="M13" s="30">
        <f t="shared" si="17"/>
        <v>25</v>
      </c>
      <c r="N13" s="13">
        <v>4</v>
      </c>
      <c r="O13" s="13">
        <v>1</v>
      </c>
      <c r="P13" s="13">
        <f t="shared" si="18"/>
        <v>20</v>
      </c>
      <c r="Q13" s="15">
        <v>2</v>
      </c>
      <c r="R13" s="14">
        <v>2</v>
      </c>
      <c r="S13" s="30">
        <f t="shared" si="19"/>
        <v>50</v>
      </c>
      <c r="T13" s="15">
        <v>1</v>
      </c>
      <c r="U13" s="15">
        <v>4</v>
      </c>
      <c r="V13" s="30">
        <f t="shared" si="20"/>
        <v>80</v>
      </c>
      <c r="W13" s="15">
        <v>0</v>
      </c>
      <c r="X13" s="15">
        <v>0</v>
      </c>
      <c r="Y13" s="30" t="e">
        <f t="shared" si="13"/>
        <v>#DIV/0!</v>
      </c>
      <c r="Z13" s="13">
        <f t="shared" si="11"/>
        <v>10</v>
      </c>
      <c r="AA13" s="13">
        <f t="shared" si="12"/>
        <v>8</v>
      </c>
      <c r="AB13" s="31">
        <f t="shared" si="8"/>
        <v>44.44444444444444</v>
      </c>
      <c r="AC13" s="32">
        <v>42.25352112676056</v>
      </c>
      <c r="AD13" s="33">
        <f t="shared" si="10"/>
        <v>-2.1909233176838825</v>
      </c>
    </row>
    <row r="14" spans="1:30" ht="21.75" customHeight="1">
      <c r="A14" s="9" t="s">
        <v>11</v>
      </c>
      <c r="B14" s="10">
        <v>0</v>
      </c>
      <c r="C14" s="11">
        <v>0</v>
      </c>
      <c r="D14" s="10" t="e">
        <f t="shared" si="14"/>
        <v>#DIV/0!</v>
      </c>
      <c r="E14" s="10">
        <v>0</v>
      </c>
      <c r="F14" s="11">
        <v>0</v>
      </c>
      <c r="G14" s="29" t="e">
        <f t="shared" si="15"/>
        <v>#DIV/0!</v>
      </c>
      <c r="H14" s="10">
        <v>7</v>
      </c>
      <c r="I14" s="10">
        <v>0</v>
      </c>
      <c r="J14" s="29">
        <f t="shared" si="16"/>
        <v>0</v>
      </c>
      <c r="K14" s="10">
        <v>14</v>
      </c>
      <c r="L14" s="10">
        <v>5</v>
      </c>
      <c r="M14" s="30">
        <f t="shared" si="17"/>
        <v>26.31578947368421</v>
      </c>
      <c r="N14" s="13">
        <v>12</v>
      </c>
      <c r="O14" s="13">
        <v>5</v>
      </c>
      <c r="P14" s="13">
        <f t="shared" si="18"/>
        <v>29.411764705882355</v>
      </c>
      <c r="Q14" s="15">
        <v>17</v>
      </c>
      <c r="R14" s="14">
        <v>15</v>
      </c>
      <c r="S14" s="30">
        <f t="shared" si="19"/>
        <v>46.875</v>
      </c>
      <c r="T14" s="15">
        <v>12</v>
      </c>
      <c r="U14" s="15">
        <v>18</v>
      </c>
      <c r="V14" s="30">
        <f t="shared" si="20"/>
        <v>60</v>
      </c>
      <c r="W14" s="15">
        <v>3</v>
      </c>
      <c r="X14" s="15">
        <v>6</v>
      </c>
      <c r="Y14" s="30">
        <f t="shared" si="13"/>
        <v>66.66666666666666</v>
      </c>
      <c r="Z14" s="13">
        <f t="shared" si="11"/>
        <v>65</v>
      </c>
      <c r="AA14" s="13">
        <f t="shared" si="12"/>
        <v>49</v>
      </c>
      <c r="AB14" s="31">
        <f t="shared" si="8"/>
        <v>42.98245614035088</v>
      </c>
      <c r="AC14" s="32">
        <v>36.52849740932643</v>
      </c>
      <c r="AD14" s="33">
        <f t="shared" si="10"/>
        <v>-6.45395873102445</v>
      </c>
    </row>
    <row r="15" spans="1:30" ht="21.75" customHeight="1">
      <c r="A15" s="9" t="s">
        <v>12</v>
      </c>
      <c r="B15" s="10">
        <v>0</v>
      </c>
      <c r="C15" s="11">
        <v>0</v>
      </c>
      <c r="D15" s="10" t="e">
        <f t="shared" si="14"/>
        <v>#DIV/0!</v>
      </c>
      <c r="E15" s="10">
        <v>1</v>
      </c>
      <c r="F15" s="11">
        <v>0</v>
      </c>
      <c r="G15" s="29">
        <f t="shared" si="15"/>
        <v>0</v>
      </c>
      <c r="H15" s="10">
        <v>15</v>
      </c>
      <c r="I15" s="10">
        <v>5</v>
      </c>
      <c r="J15" s="29">
        <f t="shared" si="16"/>
        <v>25</v>
      </c>
      <c r="K15" s="10">
        <v>21</v>
      </c>
      <c r="L15" s="10">
        <v>8</v>
      </c>
      <c r="M15" s="30">
        <f t="shared" si="17"/>
        <v>27.586206896551722</v>
      </c>
      <c r="N15" s="13">
        <v>62</v>
      </c>
      <c r="O15" s="13">
        <v>34</v>
      </c>
      <c r="P15" s="13">
        <f t="shared" si="18"/>
        <v>35.41666666666667</v>
      </c>
      <c r="Q15" s="15">
        <v>17</v>
      </c>
      <c r="R15" s="14">
        <v>21</v>
      </c>
      <c r="S15" s="30">
        <f t="shared" si="19"/>
        <v>55.26315789473685</v>
      </c>
      <c r="T15" s="15">
        <v>11</v>
      </c>
      <c r="U15" s="15">
        <v>14</v>
      </c>
      <c r="V15" s="30">
        <f t="shared" si="20"/>
        <v>56.00000000000001</v>
      </c>
      <c r="W15" s="15">
        <v>4</v>
      </c>
      <c r="X15" s="15">
        <v>12</v>
      </c>
      <c r="Y15" s="30">
        <f t="shared" si="13"/>
        <v>75</v>
      </c>
      <c r="Z15" s="13">
        <f t="shared" si="11"/>
        <v>131</v>
      </c>
      <c r="AA15" s="13">
        <f t="shared" si="12"/>
        <v>94</v>
      </c>
      <c r="AB15" s="31">
        <f t="shared" si="8"/>
        <v>41.77777777777778</v>
      </c>
      <c r="AC15" s="32">
        <v>50.687285223367695</v>
      </c>
      <c r="AD15" s="33">
        <f t="shared" si="10"/>
        <v>8.909507445589917</v>
      </c>
    </row>
    <row r="16" spans="1:30" ht="21.75" customHeight="1">
      <c r="A16" s="9" t="s">
        <v>13</v>
      </c>
      <c r="B16" s="10">
        <v>70</v>
      </c>
      <c r="C16" s="11">
        <v>11</v>
      </c>
      <c r="D16" s="29">
        <f t="shared" si="14"/>
        <v>13.580246913580247</v>
      </c>
      <c r="E16" s="10">
        <v>69</v>
      </c>
      <c r="F16" s="11">
        <v>17</v>
      </c>
      <c r="G16" s="29">
        <f t="shared" si="15"/>
        <v>19.767441860465116</v>
      </c>
      <c r="H16" s="10">
        <v>181</v>
      </c>
      <c r="I16" s="10">
        <v>85</v>
      </c>
      <c r="J16" s="29">
        <f t="shared" si="16"/>
        <v>31.954887218045116</v>
      </c>
      <c r="K16" s="10">
        <v>743</v>
      </c>
      <c r="L16" s="10">
        <v>343</v>
      </c>
      <c r="M16" s="30">
        <f t="shared" si="17"/>
        <v>31.583793738489874</v>
      </c>
      <c r="N16" s="13">
        <v>822</v>
      </c>
      <c r="O16" s="13">
        <v>605</v>
      </c>
      <c r="P16" s="13">
        <f t="shared" si="18"/>
        <v>42.39663629992992</v>
      </c>
      <c r="Q16" s="15">
        <v>1045</v>
      </c>
      <c r="R16" s="14">
        <v>1283</v>
      </c>
      <c r="S16" s="30">
        <f t="shared" si="19"/>
        <v>55.111683848797256</v>
      </c>
      <c r="T16" s="15">
        <v>311</v>
      </c>
      <c r="U16" s="15">
        <v>443</v>
      </c>
      <c r="V16" s="30">
        <f t="shared" si="20"/>
        <v>58.753315649867375</v>
      </c>
      <c r="W16" s="15">
        <v>27</v>
      </c>
      <c r="X16" s="15">
        <v>40</v>
      </c>
      <c r="Y16" s="30">
        <f t="shared" si="13"/>
        <v>59.70149253731343</v>
      </c>
      <c r="Z16" s="13">
        <f t="shared" si="11"/>
        <v>3268</v>
      </c>
      <c r="AA16" s="13">
        <f t="shared" si="12"/>
        <v>2827</v>
      </c>
      <c r="AB16" s="31">
        <f t="shared" si="8"/>
        <v>46.382280557834285</v>
      </c>
      <c r="AC16" s="34">
        <v>38.7</v>
      </c>
      <c r="AD16" s="33">
        <f t="shared" si="10"/>
        <v>-7.682280557834282</v>
      </c>
    </row>
    <row r="17" spans="1:30" s="4" customFormat="1" ht="21.75" customHeight="1">
      <c r="A17" s="16" t="s">
        <v>42</v>
      </c>
      <c r="B17" s="17">
        <v>0</v>
      </c>
      <c r="C17" s="18">
        <v>0</v>
      </c>
      <c r="D17" s="10" t="e">
        <f t="shared" si="14"/>
        <v>#DIV/0!</v>
      </c>
      <c r="E17" s="17">
        <v>0</v>
      </c>
      <c r="F17" s="18">
        <v>0</v>
      </c>
      <c r="G17" s="29" t="e">
        <f t="shared" si="15"/>
        <v>#DIV/0!</v>
      </c>
      <c r="H17" s="17">
        <v>0</v>
      </c>
      <c r="I17" s="17">
        <v>1</v>
      </c>
      <c r="J17" s="29">
        <f t="shared" si="16"/>
        <v>100</v>
      </c>
      <c r="K17" s="17">
        <v>1</v>
      </c>
      <c r="L17" s="17">
        <v>10</v>
      </c>
      <c r="M17" s="30">
        <f t="shared" si="17"/>
        <v>90.9090909090909</v>
      </c>
      <c r="N17" s="13">
        <v>0</v>
      </c>
      <c r="O17" s="13">
        <v>12</v>
      </c>
      <c r="P17" s="13">
        <f t="shared" si="18"/>
        <v>100</v>
      </c>
      <c r="Q17" s="13">
        <v>0</v>
      </c>
      <c r="R17" s="19">
        <v>14</v>
      </c>
      <c r="S17" s="30">
        <f t="shared" si="19"/>
        <v>100</v>
      </c>
      <c r="T17" s="13">
        <v>3</v>
      </c>
      <c r="U17" s="13">
        <v>2</v>
      </c>
      <c r="V17" s="30">
        <f t="shared" si="20"/>
        <v>40</v>
      </c>
      <c r="W17" s="13">
        <v>0</v>
      </c>
      <c r="X17" s="13">
        <v>0</v>
      </c>
      <c r="Y17" s="30" t="e">
        <f t="shared" si="13"/>
        <v>#DIV/0!</v>
      </c>
      <c r="Z17" s="13">
        <f>B17+E17+H17+K17+N17+Q17+T17+W17</f>
        <v>4</v>
      </c>
      <c r="AA17" s="13">
        <f>C17+F17+I17+L17+O17+R17+U17+X17</f>
        <v>39</v>
      </c>
      <c r="AB17" s="31">
        <f t="shared" si="8"/>
        <v>90.69767441860465</v>
      </c>
      <c r="AC17" s="34">
        <v>85.89211618257261</v>
      </c>
      <c r="AD17" s="33">
        <f t="shared" si="10"/>
        <v>-4.8055582360320415</v>
      </c>
    </row>
    <row r="18" spans="1:30" ht="21.75" customHeight="1">
      <c r="A18" s="9" t="s">
        <v>14</v>
      </c>
      <c r="B18" s="10">
        <v>0</v>
      </c>
      <c r="C18" s="11">
        <v>0</v>
      </c>
      <c r="D18" s="10" t="e">
        <f t="shared" si="14"/>
        <v>#DIV/0!</v>
      </c>
      <c r="E18" s="10">
        <v>2</v>
      </c>
      <c r="F18" s="11">
        <v>1</v>
      </c>
      <c r="G18" s="29">
        <f t="shared" si="15"/>
        <v>33.33333333333333</v>
      </c>
      <c r="H18" s="10">
        <v>2</v>
      </c>
      <c r="I18" s="10">
        <v>2</v>
      </c>
      <c r="J18" s="29">
        <f t="shared" si="16"/>
        <v>50</v>
      </c>
      <c r="K18" s="10">
        <v>17</v>
      </c>
      <c r="L18" s="10">
        <v>7</v>
      </c>
      <c r="M18" s="30">
        <f t="shared" si="17"/>
        <v>29.166666666666668</v>
      </c>
      <c r="N18" s="13">
        <v>20</v>
      </c>
      <c r="O18" s="13">
        <v>21</v>
      </c>
      <c r="P18" s="13">
        <f t="shared" si="18"/>
        <v>51.21951219512195</v>
      </c>
      <c r="Q18" s="15">
        <v>6</v>
      </c>
      <c r="R18" s="14">
        <v>9</v>
      </c>
      <c r="S18" s="30">
        <f t="shared" si="19"/>
        <v>60</v>
      </c>
      <c r="T18" s="15">
        <v>3</v>
      </c>
      <c r="U18" s="15">
        <v>5</v>
      </c>
      <c r="V18" s="30">
        <f t="shared" si="20"/>
        <v>62.5</v>
      </c>
      <c r="W18" s="15">
        <v>0</v>
      </c>
      <c r="X18" s="15">
        <v>1</v>
      </c>
      <c r="Y18" s="30">
        <f t="shared" si="13"/>
        <v>100</v>
      </c>
      <c r="Z18" s="13">
        <f t="shared" si="11"/>
        <v>50</v>
      </c>
      <c r="AA18" s="13">
        <f t="shared" si="12"/>
        <v>46</v>
      </c>
      <c r="AB18" s="31">
        <f t="shared" si="8"/>
        <v>47.91666666666667</v>
      </c>
      <c r="AC18" s="32">
        <v>47.7326968973747</v>
      </c>
      <c r="AD18" s="33">
        <f t="shared" si="10"/>
        <v>-0.18396976929196995</v>
      </c>
    </row>
    <row r="19" spans="1:30" ht="21.75" customHeight="1">
      <c r="A19" s="9" t="s">
        <v>15</v>
      </c>
      <c r="B19" s="10">
        <v>3</v>
      </c>
      <c r="C19" s="11">
        <v>0</v>
      </c>
      <c r="D19" s="10">
        <f t="shared" si="14"/>
        <v>0</v>
      </c>
      <c r="E19" s="10">
        <v>24</v>
      </c>
      <c r="F19" s="11">
        <v>5</v>
      </c>
      <c r="G19" s="29">
        <f t="shared" si="15"/>
        <v>17.24137931034483</v>
      </c>
      <c r="H19" s="10">
        <v>42</v>
      </c>
      <c r="I19" s="10">
        <v>15</v>
      </c>
      <c r="J19" s="29">
        <f t="shared" si="16"/>
        <v>26.31578947368421</v>
      </c>
      <c r="K19" s="10">
        <v>126</v>
      </c>
      <c r="L19" s="10">
        <v>57</v>
      </c>
      <c r="M19" s="30">
        <f t="shared" si="17"/>
        <v>31.147540983606557</v>
      </c>
      <c r="N19" s="13">
        <v>264</v>
      </c>
      <c r="O19" s="13">
        <v>101</v>
      </c>
      <c r="P19" s="13">
        <f t="shared" si="18"/>
        <v>27.671232876712327</v>
      </c>
      <c r="Q19" s="15">
        <v>301</v>
      </c>
      <c r="R19" s="14">
        <v>233</v>
      </c>
      <c r="S19" s="30">
        <f t="shared" si="19"/>
        <v>43.63295880149813</v>
      </c>
      <c r="T19" s="15">
        <v>44</v>
      </c>
      <c r="U19" s="15">
        <v>72</v>
      </c>
      <c r="V19" s="30">
        <f t="shared" si="20"/>
        <v>62.06896551724138</v>
      </c>
      <c r="W19" s="15">
        <v>0</v>
      </c>
      <c r="X19" s="15">
        <v>0</v>
      </c>
      <c r="Y19" s="30" t="e">
        <f t="shared" si="13"/>
        <v>#DIV/0!</v>
      </c>
      <c r="Z19" s="13">
        <f t="shared" si="11"/>
        <v>804</v>
      </c>
      <c r="AA19" s="13">
        <f t="shared" si="12"/>
        <v>483</v>
      </c>
      <c r="AB19" s="31">
        <f t="shared" si="8"/>
        <v>37.52913752913753</v>
      </c>
      <c r="AC19" s="32">
        <v>42.02953426732298</v>
      </c>
      <c r="AD19" s="33">
        <f t="shared" si="10"/>
        <v>4.500396738185451</v>
      </c>
    </row>
    <row r="20" spans="1:30" ht="21.75" customHeight="1">
      <c r="A20" s="9" t="s">
        <v>16</v>
      </c>
      <c r="B20" s="10">
        <v>6</v>
      </c>
      <c r="C20" s="11">
        <v>1</v>
      </c>
      <c r="D20" s="10">
        <f t="shared" si="14"/>
        <v>14.285714285714285</v>
      </c>
      <c r="E20" s="10">
        <v>7</v>
      </c>
      <c r="F20" s="11">
        <v>2</v>
      </c>
      <c r="G20" s="29">
        <f t="shared" si="15"/>
        <v>22.22222222222222</v>
      </c>
      <c r="H20" s="10">
        <v>6</v>
      </c>
      <c r="I20" s="10">
        <v>3</v>
      </c>
      <c r="J20" s="29">
        <f t="shared" si="16"/>
        <v>33.33333333333333</v>
      </c>
      <c r="K20" s="10">
        <v>24</v>
      </c>
      <c r="L20" s="10">
        <v>15</v>
      </c>
      <c r="M20" s="30">
        <f t="shared" si="17"/>
        <v>38.46153846153847</v>
      </c>
      <c r="N20" s="13">
        <v>14</v>
      </c>
      <c r="O20" s="13">
        <v>16</v>
      </c>
      <c r="P20" s="13">
        <f t="shared" si="18"/>
        <v>53.333333333333336</v>
      </c>
      <c r="Q20" s="15">
        <v>9</v>
      </c>
      <c r="R20" s="14">
        <v>13</v>
      </c>
      <c r="S20" s="30">
        <f t="shared" si="19"/>
        <v>59.09090909090909</v>
      </c>
      <c r="T20" s="15">
        <v>13</v>
      </c>
      <c r="U20" s="15">
        <v>26</v>
      </c>
      <c r="V20" s="30">
        <f t="shared" si="20"/>
        <v>66.66666666666666</v>
      </c>
      <c r="W20" s="15">
        <v>0</v>
      </c>
      <c r="X20" s="15">
        <v>0</v>
      </c>
      <c r="Y20" s="30" t="e">
        <f t="shared" si="13"/>
        <v>#DIV/0!</v>
      </c>
      <c r="Z20" s="13">
        <f t="shared" si="11"/>
        <v>79</v>
      </c>
      <c r="AA20" s="13">
        <f t="shared" si="12"/>
        <v>76</v>
      </c>
      <c r="AB20" s="31">
        <f t="shared" si="8"/>
        <v>49.03225806451613</v>
      </c>
      <c r="AC20" s="34">
        <v>49.34210526315789</v>
      </c>
      <c r="AD20" s="33">
        <f t="shared" si="10"/>
        <v>0.30984719864176213</v>
      </c>
    </row>
    <row r="21" spans="1:30" ht="21.75" customHeight="1">
      <c r="A21" s="9" t="s">
        <v>17</v>
      </c>
      <c r="B21" s="10">
        <v>0</v>
      </c>
      <c r="C21" s="11">
        <v>3</v>
      </c>
      <c r="D21" s="10">
        <f t="shared" si="14"/>
        <v>100</v>
      </c>
      <c r="E21" s="10">
        <v>4</v>
      </c>
      <c r="F21" s="11">
        <v>0</v>
      </c>
      <c r="G21" s="29">
        <f t="shared" si="15"/>
        <v>0</v>
      </c>
      <c r="H21" s="10">
        <v>11</v>
      </c>
      <c r="I21" s="10">
        <v>8</v>
      </c>
      <c r="J21" s="29">
        <f t="shared" si="16"/>
        <v>42.10526315789473</v>
      </c>
      <c r="K21" s="10">
        <v>19</v>
      </c>
      <c r="L21" s="10">
        <v>13</v>
      </c>
      <c r="M21" s="30">
        <f t="shared" si="17"/>
        <v>40.625</v>
      </c>
      <c r="N21" s="13">
        <v>22</v>
      </c>
      <c r="O21" s="13">
        <v>18</v>
      </c>
      <c r="P21" s="13">
        <f t="shared" si="18"/>
        <v>45</v>
      </c>
      <c r="Q21" s="15">
        <v>8</v>
      </c>
      <c r="R21" s="14">
        <v>12</v>
      </c>
      <c r="S21" s="30">
        <f t="shared" si="19"/>
        <v>60</v>
      </c>
      <c r="T21" s="15">
        <v>6</v>
      </c>
      <c r="U21" s="15">
        <v>22</v>
      </c>
      <c r="V21" s="30">
        <f t="shared" si="20"/>
        <v>78.57142857142857</v>
      </c>
      <c r="W21" s="15">
        <v>0</v>
      </c>
      <c r="X21" s="15">
        <v>0</v>
      </c>
      <c r="Y21" s="30" t="e">
        <f t="shared" si="13"/>
        <v>#DIV/0!</v>
      </c>
      <c r="Z21" s="13">
        <f t="shared" si="11"/>
        <v>70</v>
      </c>
      <c r="AA21" s="13">
        <f t="shared" si="12"/>
        <v>76</v>
      </c>
      <c r="AB21" s="31">
        <f t="shared" si="8"/>
        <v>52.054794520547944</v>
      </c>
      <c r="AC21" s="32">
        <v>51</v>
      </c>
      <c r="AD21" s="33">
        <f t="shared" si="10"/>
        <v>-1.0547945205479436</v>
      </c>
    </row>
    <row r="22" spans="1:30" ht="21.75" customHeight="1">
      <c r="A22" s="9" t="s">
        <v>18</v>
      </c>
      <c r="B22" s="10">
        <v>0</v>
      </c>
      <c r="C22" s="11">
        <v>0</v>
      </c>
      <c r="D22" s="10" t="e">
        <f t="shared" si="14"/>
        <v>#DIV/0!</v>
      </c>
      <c r="E22" s="20">
        <v>8</v>
      </c>
      <c r="F22" s="11">
        <v>0</v>
      </c>
      <c r="G22" s="29">
        <f t="shared" si="15"/>
        <v>0</v>
      </c>
      <c r="H22" s="10">
        <v>17</v>
      </c>
      <c r="I22" s="10">
        <v>5</v>
      </c>
      <c r="J22" s="29">
        <f t="shared" si="16"/>
        <v>22.727272727272727</v>
      </c>
      <c r="K22" s="10">
        <v>28</v>
      </c>
      <c r="L22" s="10">
        <v>8</v>
      </c>
      <c r="M22" s="30">
        <f t="shared" si="17"/>
        <v>22.22222222222222</v>
      </c>
      <c r="N22" s="13">
        <v>49</v>
      </c>
      <c r="O22" s="13">
        <v>23</v>
      </c>
      <c r="P22" s="13">
        <f t="shared" si="18"/>
        <v>31.944444444444443</v>
      </c>
      <c r="Q22" s="21">
        <v>61</v>
      </c>
      <c r="R22" s="14">
        <v>39</v>
      </c>
      <c r="S22" s="30">
        <f t="shared" si="19"/>
        <v>39</v>
      </c>
      <c r="T22" s="15">
        <v>37</v>
      </c>
      <c r="U22" s="15">
        <v>50</v>
      </c>
      <c r="V22" s="30">
        <f t="shared" si="20"/>
        <v>57.47126436781609</v>
      </c>
      <c r="W22" s="15">
        <v>1</v>
      </c>
      <c r="X22" s="15">
        <v>2</v>
      </c>
      <c r="Y22" s="30">
        <f t="shared" si="13"/>
        <v>66.66666666666666</v>
      </c>
      <c r="Z22" s="13">
        <f t="shared" si="11"/>
        <v>201</v>
      </c>
      <c r="AA22" s="13">
        <f t="shared" si="12"/>
        <v>127</v>
      </c>
      <c r="AB22" s="31">
        <f t="shared" si="8"/>
        <v>38.71951219512195</v>
      </c>
      <c r="AC22" s="32">
        <v>44.02583423035522</v>
      </c>
      <c r="AD22" s="33">
        <f t="shared" si="10"/>
        <v>5.306322035233272</v>
      </c>
    </row>
    <row r="23" spans="1:30" ht="21.75" customHeight="1">
      <c r="A23" s="9" t="s">
        <v>19</v>
      </c>
      <c r="B23" s="10">
        <v>0</v>
      </c>
      <c r="C23" s="11">
        <v>2</v>
      </c>
      <c r="D23" s="10">
        <f t="shared" si="14"/>
        <v>100</v>
      </c>
      <c r="E23" s="10">
        <v>5</v>
      </c>
      <c r="F23" s="11">
        <v>9</v>
      </c>
      <c r="G23" s="29">
        <f t="shared" si="15"/>
        <v>64.28571428571429</v>
      </c>
      <c r="H23" s="10">
        <v>14</v>
      </c>
      <c r="I23" s="10">
        <v>16</v>
      </c>
      <c r="J23" s="29">
        <f t="shared" si="16"/>
        <v>53.333333333333336</v>
      </c>
      <c r="K23" s="10">
        <v>86</v>
      </c>
      <c r="L23" s="10">
        <v>45</v>
      </c>
      <c r="M23" s="30">
        <f t="shared" si="17"/>
        <v>34.35114503816794</v>
      </c>
      <c r="N23" s="13">
        <v>191</v>
      </c>
      <c r="O23" s="13">
        <v>175</v>
      </c>
      <c r="P23" s="13">
        <f t="shared" si="18"/>
        <v>47.81420765027322</v>
      </c>
      <c r="Q23" s="15">
        <v>209</v>
      </c>
      <c r="R23" s="14">
        <v>276</v>
      </c>
      <c r="S23" s="30">
        <f t="shared" si="19"/>
        <v>56.90721649484536</v>
      </c>
      <c r="T23" s="15">
        <v>75</v>
      </c>
      <c r="U23" s="15">
        <v>141</v>
      </c>
      <c r="V23" s="30">
        <f t="shared" si="20"/>
        <v>65.27777777777779</v>
      </c>
      <c r="W23" s="15">
        <v>3</v>
      </c>
      <c r="X23" s="15">
        <v>5</v>
      </c>
      <c r="Y23" s="30">
        <f t="shared" si="13"/>
        <v>62.5</v>
      </c>
      <c r="Z23" s="13">
        <f t="shared" si="11"/>
        <v>583</v>
      </c>
      <c r="AA23" s="13">
        <f t="shared" si="12"/>
        <v>669</v>
      </c>
      <c r="AB23" s="31">
        <f t="shared" si="8"/>
        <v>53.43450479233227</v>
      </c>
      <c r="AC23" s="32">
        <v>49.53367875647668</v>
      </c>
      <c r="AD23" s="33">
        <f t="shared" si="10"/>
        <v>-3.9008260358555873</v>
      </c>
    </row>
    <row r="24" spans="1:30" ht="21.75" customHeight="1">
      <c r="A24" s="9" t="s">
        <v>20</v>
      </c>
      <c r="B24" s="10">
        <v>0</v>
      </c>
      <c r="C24" s="11">
        <v>0</v>
      </c>
      <c r="D24" s="10" t="e">
        <f t="shared" si="14"/>
        <v>#DIV/0!</v>
      </c>
      <c r="E24" s="10">
        <v>3</v>
      </c>
      <c r="F24" s="11">
        <v>0</v>
      </c>
      <c r="G24" s="29">
        <f t="shared" si="15"/>
        <v>0</v>
      </c>
      <c r="H24" s="10">
        <v>7</v>
      </c>
      <c r="I24" s="10">
        <v>2</v>
      </c>
      <c r="J24" s="29">
        <f t="shared" si="16"/>
        <v>22.22222222222222</v>
      </c>
      <c r="K24" s="10">
        <v>19</v>
      </c>
      <c r="L24" s="10">
        <v>1</v>
      </c>
      <c r="M24" s="30">
        <f t="shared" si="17"/>
        <v>5</v>
      </c>
      <c r="N24" s="13">
        <v>7</v>
      </c>
      <c r="O24" s="13">
        <v>1</v>
      </c>
      <c r="P24" s="13">
        <f t="shared" si="18"/>
        <v>12.5</v>
      </c>
      <c r="Q24" s="15">
        <v>8</v>
      </c>
      <c r="R24" s="14">
        <v>3</v>
      </c>
      <c r="S24" s="30">
        <f t="shared" si="19"/>
        <v>27.27272727272727</v>
      </c>
      <c r="T24" s="15">
        <v>11</v>
      </c>
      <c r="U24" s="15">
        <v>9</v>
      </c>
      <c r="V24" s="30">
        <f t="shared" si="20"/>
        <v>45</v>
      </c>
      <c r="W24" s="15">
        <v>3</v>
      </c>
      <c r="X24" s="15">
        <v>2</v>
      </c>
      <c r="Y24" s="30">
        <f t="shared" si="13"/>
        <v>40</v>
      </c>
      <c r="Z24" s="13">
        <f t="shared" si="11"/>
        <v>58</v>
      </c>
      <c r="AA24" s="13">
        <f t="shared" si="12"/>
        <v>18</v>
      </c>
      <c r="AB24" s="31">
        <f t="shared" si="8"/>
        <v>23.684210526315788</v>
      </c>
      <c r="AC24" s="32">
        <v>29.328621908127207</v>
      </c>
      <c r="AD24" s="33">
        <f t="shared" si="10"/>
        <v>5.64441138181142</v>
      </c>
    </row>
    <row r="25" spans="1:30" ht="21.75" customHeight="1">
      <c r="A25" s="9" t="s">
        <v>21</v>
      </c>
      <c r="B25" s="10">
        <v>0</v>
      </c>
      <c r="C25" s="11">
        <v>0</v>
      </c>
      <c r="D25" s="10" t="e">
        <f t="shared" si="14"/>
        <v>#DIV/0!</v>
      </c>
      <c r="E25" s="10">
        <v>0</v>
      </c>
      <c r="F25" s="11">
        <v>0</v>
      </c>
      <c r="G25" s="29" t="e">
        <f t="shared" si="15"/>
        <v>#DIV/0!</v>
      </c>
      <c r="H25" s="10">
        <v>0</v>
      </c>
      <c r="I25" s="10">
        <v>0</v>
      </c>
      <c r="J25" s="29" t="e">
        <f t="shared" si="16"/>
        <v>#DIV/0!</v>
      </c>
      <c r="K25" s="10">
        <v>0</v>
      </c>
      <c r="L25" s="10">
        <v>2</v>
      </c>
      <c r="M25" s="30">
        <f t="shared" si="17"/>
        <v>100</v>
      </c>
      <c r="N25" s="13">
        <v>2</v>
      </c>
      <c r="O25" s="13">
        <v>0</v>
      </c>
      <c r="P25" s="13">
        <f t="shared" si="18"/>
        <v>0</v>
      </c>
      <c r="Q25" s="15">
        <v>3</v>
      </c>
      <c r="R25" s="14">
        <v>2</v>
      </c>
      <c r="S25" s="30">
        <f t="shared" si="19"/>
        <v>40</v>
      </c>
      <c r="T25" s="15">
        <v>2</v>
      </c>
      <c r="U25" s="15">
        <v>1</v>
      </c>
      <c r="V25" s="30">
        <f t="shared" si="20"/>
        <v>33.33333333333333</v>
      </c>
      <c r="W25" s="15">
        <v>0</v>
      </c>
      <c r="X25" s="15">
        <v>0</v>
      </c>
      <c r="Y25" s="30" t="e">
        <f t="shared" si="13"/>
        <v>#DIV/0!</v>
      </c>
      <c r="Z25" s="13">
        <f t="shared" si="11"/>
        <v>7</v>
      </c>
      <c r="AA25" s="13">
        <f t="shared" si="12"/>
        <v>5</v>
      </c>
      <c r="AB25" s="31">
        <f t="shared" si="8"/>
        <v>41.66666666666667</v>
      </c>
      <c r="AC25" s="32">
        <v>40.54054054054054</v>
      </c>
      <c r="AD25" s="33">
        <f t="shared" si="10"/>
        <v>-1.126126126126131</v>
      </c>
    </row>
    <row r="26" spans="1:30" ht="21.75" customHeight="1">
      <c r="A26" s="9" t="s">
        <v>22</v>
      </c>
      <c r="B26" s="10">
        <v>0</v>
      </c>
      <c r="C26" s="11">
        <v>0</v>
      </c>
      <c r="D26" s="10" t="e">
        <f t="shared" si="14"/>
        <v>#DIV/0!</v>
      </c>
      <c r="E26" s="10">
        <v>2</v>
      </c>
      <c r="F26" s="11">
        <v>0</v>
      </c>
      <c r="G26" s="29">
        <f>F26/(F26+E26)*100</f>
        <v>0</v>
      </c>
      <c r="H26" s="10">
        <v>7</v>
      </c>
      <c r="I26" s="10">
        <v>2</v>
      </c>
      <c r="J26" s="29">
        <f t="shared" si="16"/>
        <v>22.22222222222222</v>
      </c>
      <c r="K26" s="10">
        <v>24</v>
      </c>
      <c r="L26" s="10">
        <v>5</v>
      </c>
      <c r="M26" s="30">
        <f t="shared" si="17"/>
        <v>17.24137931034483</v>
      </c>
      <c r="N26" s="13">
        <v>39</v>
      </c>
      <c r="O26" s="13">
        <v>22</v>
      </c>
      <c r="P26" s="13">
        <f t="shared" si="18"/>
        <v>36.0655737704918</v>
      </c>
      <c r="Q26" s="15">
        <v>70</v>
      </c>
      <c r="R26" s="14">
        <v>26</v>
      </c>
      <c r="S26" s="30">
        <f t="shared" si="19"/>
        <v>27.083333333333332</v>
      </c>
      <c r="T26" s="15">
        <v>10</v>
      </c>
      <c r="U26" s="15">
        <v>11</v>
      </c>
      <c r="V26" s="30">
        <f t="shared" si="20"/>
        <v>52.38095238095239</v>
      </c>
      <c r="W26" s="15">
        <v>0</v>
      </c>
      <c r="X26" s="15">
        <v>0</v>
      </c>
      <c r="Y26" s="30" t="e">
        <f t="shared" si="13"/>
        <v>#DIV/0!</v>
      </c>
      <c r="Z26" s="13">
        <f t="shared" si="11"/>
        <v>152</v>
      </c>
      <c r="AA26" s="13">
        <f t="shared" si="12"/>
        <v>66</v>
      </c>
      <c r="AB26" s="31">
        <f t="shared" si="8"/>
        <v>30.275229357798167</v>
      </c>
      <c r="AC26" s="32">
        <v>30.218687872763418</v>
      </c>
      <c r="AD26" s="33">
        <f t="shared" si="10"/>
        <v>-0.05654148503474943</v>
      </c>
    </row>
    <row r="27" spans="1:30" ht="21.75" customHeight="1">
      <c r="A27" s="9" t="s">
        <v>23</v>
      </c>
      <c r="B27" s="10">
        <v>1</v>
      </c>
      <c r="C27" s="11">
        <v>1</v>
      </c>
      <c r="D27" s="10">
        <f t="shared" si="14"/>
        <v>50</v>
      </c>
      <c r="E27" s="10">
        <v>3</v>
      </c>
      <c r="F27" s="11">
        <v>0</v>
      </c>
      <c r="G27" s="29">
        <f t="shared" si="15"/>
        <v>0</v>
      </c>
      <c r="H27" s="17">
        <v>4</v>
      </c>
      <c r="I27" s="17">
        <v>1</v>
      </c>
      <c r="J27" s="29">
        <f t="shared" si="16"/>
        <v>20</v>
      </c>
      <c r="K27" s="17">
        <v>10</v>
      </c>
      <c r="L27" s="17">
        <v>1</v>
      </c>
      <c r="M27" s="30">
        <f t="shared" si="17"/>
        <v>9.090909090909092</v>
      </c>
      <c r="N27" s="13">
        <v>18</v>
      </c>
      <c r="O27" s="13">
        <v>10</v>
      </c>
      <c r="P27" s="13">
        <f t="shared" si="18"/>
        <v>35.714285714285715</v>
      </c>
      <c r="Q27" s="15">
        <v>11</v>
      </c>
      <c r="R27" s="14">
        <v>11</v>
      </c>
      <c r="S27" s="30">
        <f t="shared" si="19"/>
        <v>50</v>
      </c>
      <c r="T27" s="15">
        <v>1</v>
      </c>
      <c r="U27" s="15">
        <v>4</v>
      </c>
      <c r="V27" s="30">
        <f t="shared" si="20"/>
        <v>80</v>
      </c>
      <c r="W27" s="15">
        <v>0</v>
      </c>
      <c r="X27" s="15">
        <v>0</v>
      </c>
      <c r="Y27" s="30" t="e">
        <f t="shared" si="13"/>
        <v>#DIV/0!</v>
      </c>
      <c r="Z27" s="13">
        <f t="shared" si="11"/>
        <v>48</v>
      </c>
      <c r="AA27" s="13">
        <f t="shared" si="12"/>
        <v>28</v>
      </c>
      <c r="AB27" s="31">
        <f t="shared" si="8"/>
        <v>36.84210526315789</v>
      </c>
      <c r="AC27" s="32">
        <v>45.95959595959596</v>
      </c>
      <c r="AD27" s="33">
        <f t="shared" si="10"/>
        <v>9.117490696438068</v>
      </c>
    </row>
    <row r="28" spans="1:30" ht="21.75" customHeight="1">
      <c r="A28" s="9" t="s">
        <v>24</v>
      </c>
      <c r="B28" s="10">
        <v>0</v>
      </c>
      <c r="C28" s="11">
        <v>0</v>
      </c>
      <c r="D28" s="10" t="e">
        <f t="shared" si="14"/>
        <v>#DIV/0!</v>
      </c>
      <c r="E28" s="10">
        <v>0</v>
      </c>
      <c r="F28" s="11">
        <v>0</v>
      </c>
      <c r="G28" s="29" t="e">
        <f t="shared" si="15"/>
        <v>#DIV/0!</v>
      </c>
      <c r="H28" s="10">
        <v>1</v>
      </c>
      <c r="I28" s="10">
        <v>0</v>
      </c>
      <c r="J28" s="29">
        <f t="shared" si="16"/>
        <v>0</v>
      </c>
      <c r="K28" s="10">
        <v>2</v>
      </c>
      <c r="L28" s="10">
        <v>0</v>
      </c>
      <c r="M28" s="30">
        <f t="shared" si="17"/>
        <v>0</v>
      </c>
      <c r="N28" s="13">
        <v>2</v>
      </c>
      <c r="O28" s="13">
        <v>1</v>
      </c>
      <c r="P28" s="13">
        <f t="shared" si="18"/>
        <v>33.33333333333333</v>
      </c>
      <c r="Q28" s="15">
        <v>4</v>
      </c>
      <c r="R28" s="14">
        <v>0</v>
      </c>
      <c r="S28" s="30">
        <f t="shared" si="19"/>
        <v>0</v>
      </c>
      <c r="T28" s="15">
        <v>4</v>
      </c>
      <c r="U28" s="15">
        <v>1</v>
      </c>
      <c r="V28" s="30">
        <f t="shared" si="20"/>
        <v>20</v>
      </c>
      <c r="W28" s="15">
        <v>0</v>
      </c>
      <c r="X28" s="15">
        <v>0</v>
      </c>
      <c r="Y28" s="30" t="e">
        <f t="shared" si="13"/>
        <v>#DIV/0!</v>
      </c>
      <c r="Z28" s="13">
        <f t="shared" si="11"/>
        <v>13</v>
      </c>
      <c r="AA28" s="13">
        <f t="shared" si="12"/>
        <v>2</v>
      </c>
      <c r="AB28" s="31">
        <f t="shared" si="8"/>
        <v>13.333333333333334</v>
      </c>
      <c r="AC28" s="32">
        <v>24.358974358974358</v>
      </c>
      <c r="AD28" s="33">
        <f t="shared" si="10"/>
        <v>11.025641025641024</v>
      </c>
    </row>
    <row r="29" spans="1:30" ht="21.75" customHeight="1">
      <c r="A29" s="9" t="s">
        <v>43</v>
      </c>
      <c r="B29" s="22">
        <v>0</v>
      </c>
      <c r="C29" s="11">
        <v>0</v>
      </c>
      <c r="D29" s="10" t="e">
        <f t="shared" si="14"/>
        <v>#DIV/0!</v>
      </c>
      <c r="E29" s="10">
        <v>0</v>
      </c>
      <c r="F29" s="11">
        <v>0</v>
      </c>
      <c r="G29" s="29" t="e">
        <f t="shared" si="15"/>
        <v>#DIV/0!</v>
      </c>
      <c r="H29" s="10">
        <v>2</v>
      </c>
      <c r="I29" s="10">
        <v>0</v>
      </c>
      <c r="J29" s="29">
        <f t="shared" si="16"/>
        <v>0</v>
      </c>
      <c r="K29" s="10">
        <v>1</v>
      </c>
      <c r="L29" s="10">
        <v>0</v>
      </c>
      <c r="M29" s="30">
        <f t="shared" si="17"/>
        <v>0</v>
      </c>
      <c r="N29" s="13">
        <v>1</v>
      </c>
      <c r="O29" s="13">
        <v>1</v>
      </c>
      <c r="P29" s="13">
        <f t="shared" si="18"/>
        <v>50</v>
      </c>
      <c r="Q29" s="15">
        <v>0</v>
      </c>
      <c r="R29" s="14">
        <v>1</v>
      </c>
      <c r="S29" s="30">
        <f t="shared" si="19"/>
        <v>100</v>
      </c>
      <c r="T29" s="15">
        <v>0</v>
      </c>
      <c r="U29" s="15">
        <v>0</v>
      </c>
      <c r="V29" s="30" t="e">
        <f t="shared" si="20"/>
        <v>#DIV/0!</v>
      </c>
      <c r="W29" s="15">
        <v>0</v>
      </c>
      <c r="X29" s="15">
        <v>0</v>
      </c>
      <c r="Y29" s="30" t="e">
        <f t="shared" si="13"/>
        <v>#DIV/0!</v>
      </c>
      <c r="Z29" s="13">
        <f>B29+E29+H29+K29+N29+Q29+T29+W29</f>
        <v>4</v>
      </c>
      <c r="AA29" s="13">
        <f>C29+F29+I29+L29+O29+R29+U29+X29</f>
        <v>2</v>
      </c>
      <c r="AB29" s="31">
        <f t="shared" si="8"/>
        <v>33.33333333333333</v>
      </c>
      <c r="AC29" s="32">
        <v>42.22222222222222</v>
      </c>
      <c r="AD29" s="33">
        <f t="shared" si="10"/>
        <v>8.888888888888893</v>
      </c>
    </row>
    <row r="30" spans="1:30" ht="21.75" customHeight="1">
      <c r="A30" s="9" t="s">
        <v>25</v>
      </c>
      <c r="B30" s="10">
        <v>0</v>
      </c>
      <c r="C30" s="11">
        <v>0</v>
      </c>
      <c r="D30" s="10" t="e">
        <f t="shared" si="14"/>
        <v>#DIV/0!</v>
      </c>
      <c r="E30" s="10">
        <v>0</v>
      </c>
      <c r="F30" s="11">
        <v>0</v>
      </c>
      <c r="G30" s="29" t="e">
        <f t="shared" si="15"/>
        <v>#DIV/0!</v>
      </c>
      <c r="H30" s="10">
        <v>1</v>
      </c>
      <c r="I30" s="10">
        <v>0</v>
      </c>
      <c r="J30" s="29">
        <f t="shared" si="16"/>
        <v>0</v>
      </c>
      <c r="K30" s="10">
        <v>1</v>
      </c>
      <c r="L30" s="10">
        <v>0</v>
      </c>
      <c r="M30" s="30">
        <f t="shared" si="17"/>
        <v>0</v>
      </c>
      <c r="N30" s="13">
        <v>3</v>
      </c>
      <c r="O30" s="13">
        <v>0</v>
      </c>
      <c r="P30" s="13">
        <f t="shared" si="18"/>
        <v>0</v>
      </c>
      <c r="Q30" s="15">
        <v>7</v>
      </c>
      <c r="R30" s="14">
        <v>1</v>
      </c>
      <c r="S30" s="30">
        <f t="shared" si="19"/>
        <v>12.5</v>
      </c>
      <c r="T30" s="15"/>
      <c r="U30" s="15"/>
      <c r="V30" s="30" t="e">
        <f t="shared" si="20"/>
        <v>#DIV/0!</v>
      </c>
      <c r="W30" s="15">
        <v>0</v>
      </c>
      <c r="X30" s="15">
        <v>0</v>
      </c>
      <c r="Y30" s="30" t="e">
        <f t="shared" si="13"/>
        <v>#DIV/0!</v>
      </c>
      <c r="Z30" s="13">
        <f t="shared" si="11"/>
        <v>12</v>
      </c>
      <c r="AA30" s="13">
        <f t="shared" si="12"/>
        <v>1</v>
      </c>
      <c r="AB30" s="31">
        <f t="shared" si="8"/>
        <v>7.6923076923076925</v>
      </c>
      <c r="AC30" s="32">
        <v>0</v>
      </c>
      <c r="AD30" s="33">
        <f t="shared" si="10"/>
        <v>-7.6923076923076925</v>
      </c>
    </row>
    <row r="31" spans="1:30" ht="21.75" customHeight="1">
      <c r="A31" s="9" t="s">
        <v>26</v>
      </c>
      <c r="B31" s="10">
        <v>1</v>
      </c>
      <c r="C31" s="11">
        <v>3</v>
      </c>
      <c r="D31" s="10">
        <f t="shared" si="14"/>
        <v>75</v>
      </c>
      <c r="E31" s="10">
        <v>3</v>
      </c>
      <c r="F31" s="11">
        <v>3</v>
      </c>
      <c r="G31" s="29">
        <f t="shared" si="15"/>
        <v>50</v>
      </c>
      <c r="H31" s="10">
        <v>7</v>
      </c>
      <c r="I31" s="10">
        <v>3</v>
      </c>
      <c r="J31" s="29">
        <f t="shared" si="16"/>
        <v>30</v>
      </c>
      <c r="K31" s="10">
        <v>20</v>
      </c>
      <c r="L31" s="10">
        <v>13</v>
      </c>
      <c r="M31" s="30">
        <f t="shared" si="17"/>
        <v>39.39393939393939</v>
      </c>
      <c r="N31" s="13">
        <v>23</v>
      </c>
      <c r="O31" s="13">
        <v>18</v>
      </c>
      <c r="P31" s="13">
        <f t="shared" si="18"/>
        <v>43.90243902439025</v>
      </c>
      <c r="Q31" s="15">
        <v>77</v>
      </c>
      <c r="R31" s="14">
        <v>48</v>
      </c>
      <c r="S31" s="30">
        <f t="shared" si="19"/>
        <v>38.4</v>
      </c>
      <c r="T31" s="15">
        <v>56</v>
      </c>
      <c r="U31" s="15">
        <v>46</v>
      </c>
      <c r="V31" s="30">
        <f t="shared" si="20"/>
        <v>45.09803921568628</v>
      </c>
      <c r="W31" s="15">
        <v>4</v>
      </c>
      <c r="X31" s="15">
        <v>2</v>
      </c>
      <c r="Y31" s="30">
        <f t="shared" si="13"/>
        <v>33.33333333333333</v>
      </c>
      <c r="Z31" s="13">
        <f t="shared" si="11"/>
        <v>191</v>
      </c>
      <c r="AA31" s="13">
        <f t="shared" si="12"/>
        <v>136</v>
      </c>
      <c r="AB31" s="31">
        <f t="shared" si="8"/>
        <v>41.59021406727829</v>
      </c>
      <c r="AC31" s="34">
        <v>40.05184705119896</v>
      </c>
      <c r="AD31" s="33">
        <f t="shared" si="10"/>
        <v>-1.5383670160793272</v>
      </c>
    </row>
    <row r="32" spans="1:30" ht="21.75" customHeight="1">
      <c r="A32" s="9" t="s">
        <v>27</v>
      </c>
      <c r="B32" s="10">
        <v>1</v>
      </c>
      <c r="C32" s="11">
        <v>3</v>
      </c>
      <c r="D32" s="10">
        <f t="shared" si="14"/>
        <v>75</v>
      </c>
      <c r="E32" s="10">
        <v>4</v>
      </c>
      <c r="F32" s="11">
        <v>1</v>
      </c>
      <c r="G32" s="29">
        <f t="shared" si="15"/>
        <v>20</v>
      </c>
      <c r="H32" s="10">
        <v>35</v>
      </c>
      <c r="I32" s="10">
        <v>7</v>
      </c>
      <c r="J32" s="29">
        <f t="shared" si="16"/>
        <v>16.666666666666664</v>
      </c>
      <c r="K32" s="10">
        <v>74</v>
      </c>
      <c r="L32" s="10">
        <v>47</v>
      </c>
      <c r="M32" s="30">
        <f t="shared" si="17"/>
        <v>38.84297520661157</v>
      </c>
      <c r="N32" s="13">
        <v>121</v>
      </c>
      <c r="O32" s="13">
        <v>87</v>
      </c>
      <c r="P32" s="13">
        <f t="shared" si="18"/>
        <v>41.82692307692308</v>
      </c>
      <c r="Q32" s="15">
        <v>55</v>
      </c>
      <c r="R32" s="14">
        <v>75</v>
      </c>
      <c r="S32" s="30">
        <f t="shared" si="19"/>
        <v>57.692307692307686</v>
      </c>
      <c r="T32" s="15">
        <v>21</v>
      </c>
      <c r="U32" s="15">
        <v>31</v>
      </c>
      <c r="V32" s="30">
        <f t="shared" si="20"/>
        <v>59.61538461538461</v>
      </c>
      <c r="W32" s="15">
        <v>2</v>
      </c>
      <c r="X32" s="15">
        <v>6</v>
      </c>
      <c r="Y32" s="30">
        <f t="shared" si="13"/>
        <v>75</v>
      </c>
      <c r="Z32" s="13">
        <f t="shared" si="11"/>
        <v>313</v>
      </c>
      <c r="AA32" s="13">
        <f t="shared" si="12"/>
        <v>257</v>
      </c>
      <c r="AB32" s="31">
        <f t="shared" si="8"/>
        <v>45.08771929824562</v>
      </c>
      <c r="AC32" s="32">
        <v>39.60755813953488</v>
      </c>
      <c r="AD32" s="33">
        <f t="shared" si="10"/>
        <v>-5.480161158710736</v>
      </c>
    </row>
    <row r="33" spans="1:30" ht="21.75" customHeight="1">
      <c r="A33" s="9" t="s">
        <v>28</v>
      </c>
      <c r="B33" s="10">
        <v>0</v>
      </c>
      <c r="C33" s="11">
        <v>0</v>
      </c>
      <c r="D33" s="10" t="e">
        <f t="shared" si="14"/>
        <v>#DIV/0!</v>
      </c>
      <c r="E33" s="10">
        <v>6</v>
      </c>
      <c r="F33" s="11">
        <v>1</v>
      </c>
      <c r="G33" s="29">
        <f t="shared" si="15"/>
        <v>14.285714285714285</v>
      </c>
      <c r="H33" s="10">
        <v>7</v>
      </c>
      <c r="I33" s="10">
        <v>1</v>
      </c>
      <c r="J33" s="29">
        <f t="shared" si="16"/>
        <v>12.5</v>
      </c>
      <c r="K33" s="10">
        <v>9</v>
      </c>
      <c r="L33" s="10">
        <v>2</v>
      </c>
      <c r="M33" s="30">
        <f t="shared" si="17"/>
        <v>18.181818181818183</v>
      </c>
      <c r="N33" s="13">
        <v>7</v>
      </c>
      <c r="O33" s="13">
        <v>8</v>
      </c>
      <c r="P33" s="13">
        <f t="shared" si="18"/>
        <v>53.333333333333336</v>
      </c>
      <c r="Q33" s="13">
        <v>6</v>
      </c>
      <c r="R33" s="14">
        <v>6</v>
      </c>
      <c r="S33" s="30">
        <f t="shared" si="19"/>
        <v>50</v>
      </c>
      <c r="T33" s="15">
        <v>0</v>
      </c>
      <c r="U33" s="15">
        <v>1</v>
      </c>
      <c r="V33" s="30">
        <f t="shared" si="20"/>
        <v>100</v>
      </c>
      <c r="W33" s="15">
        <v>0</v>
      </c>
      <c r="X33" s="15">
        <v>0</v>
      </c>
      <c r="Y33" s="30" t="e">
        <f t="shared" si="13"/>
        <v>#DIV/0!</v>
      </c>
      <c r="Z33" s="13">
        <f t="shared" si="11"/>
        <v>35</v>
      </c>
      <c r="AA33" s="13">
        <f t="shared" si="12"/>
        <v>19</v>
      </c>
      <c r="AB33" s="31">
        <f t="shared" si="8"/>
        <v>35.18518518518518</v>
      </c>
      <c r="AC33" s="32">
        <v>44.135188866799204</v>
      </c>
      <c r="AD33" s="33">
        <f t="shared" si="10"/>
        <v>8.950003681614021</v>
      </c>
    </row>
    <row r="34" spans="1:30" ht="21.75" customHeight="1">
      <c r="A34" s="9" t="s">
        <v>29</v>
      </c>
      <c r="B34" s="10">
        <v>1</v>
      </c>
      <c r="C34" s="11">
        <v>0</v>
      </c>
      <c r="D34" s="10">
        <f t="shared" si="14"/>
        <v>0</v>
      </c>
      <c r="E34" s="10">
        <v>0</v>
      </c>
      <c r="F34" s="11">
        <v>0</v>
      </c>
      <c r="G34" s="29" t="e">
        <f t="shared" si="15"/>
        <v>#DIV/0!</v>
      </c>
      <c r="H34" s="10">
        <v>5</v>
      </c>
      <c r="I34" s="10">
        <v>1</v>
      </c>
      <c r="J34" s="29">
        <f t="shared" si="16"/>
        <v>16.666666666666664</v>
      </c>
      <c r="K34" s="10">
        <v>14</v>
      </c>
      <c r="L34" s="10">
        <v>1</v>
      </c>
      <c r="M34" s="30">
        <f t="shared" si="17"/>
        <v>6.666666666666667</v>
      </c>
      <c r="N34" s="13">
        <v>4</v>
      </c>
      <c r="O34" s="13">
        <v>1</v>
      </c>
      <c r="P34" s="13">
        <f t="shared" si="18"/>
        <v>20</v>
      </c>
      <c r="Q34" s="15">
        <v>3</v>
      </c>
      <c r="R34" s="14">
        <v>2</v>
      </c>
      <c r="S34" s="30">
        <f t="shared" si="19"/>
        <v>40</v>
      </c>
      <c r="T34" s="15">
        <v>0</v>
      </c>
      <c r="U34" s="15">
        <v>0</v>
      </c>
      <c r="V34" s="30" t="e">
        <f t="shared" si="20"/>
        <v>#DIV/0!</v>
      </c>
      <c r="W34" s="15">
        <v>0</v>
      </c>
      <c r="X34" s="15">
        <v>0</v>
      </c>
      <c r="Y34" s="30" t="e">
        <f t="shared" si="13"/>
        <v>#DIV/0!</v>
      </c>
      <c r="Z34" s="13">
        <f t="shared" si="11"/>
        <v>27</v>
      </c>
      <c r="AA34" s="13">
        <f t="shared" si="12"/>
        <v>5</v>
      </c>
      <c r="AB34" s="31">
        <f t="shared" si="8"/>
        <v>15.625</v>
      </c>
      <c r="AC34" s="32">
        <v>32.70440251572327</v>
      </c>
      <c r="AD34" s="33">
        <f t="shared" si="10"/>
        <v>17.079402515723267</v>
      </c>
    </row>
    <row r="35" spans="1:30" ht="18" customHeight="1">
      <c r="A35" s="9" t="s">
        <v>0</v>
      </c>
      <c r="B35" s="11">
        <f>SUM(B4:B34)</f>
        <v>101</v>
      </c>
      <c r="C35" s="11">
        <f>SUM(C4:C34)</f>
        <v>31</v>
      </c>
      <c r="D35" s="29">
        <f t="shared" si="14"/>
        <v>23.484848484848484</v>
      </c>
      <c r="E35" s="11">
        <f>SUM(E4:E34)</f>
        <v>165</v>
      </c>
      <c r="F35" s="11">
        <f>SUM(F4:F34)</f>
        <v>56</v>
      </c>
      <c r="G35" s="29">
        <f t="shared" si="15"/>
        <v>25.339366515837103</v>
      </c>
      <c r="H35" s="11">
        <f>SUM(H4:H34)</f>
        <v>424</v>
      </c>
      <c r="I35" s="11">
        <f>SUM(I4:I34)</f>
        <v>168</v>
      </c>
      <c r="J35" s="29">
        <f t="shared" si="16"/>
        <v>28.37837837837838</v>
      </c>
      <c r="K35" s="11">
        <f>SUM(K4:K34)</f>
        <v>1490</v>
      </c>
      <c r="L35" s="11">
        <f>SUM(L4:L34)</f>
        <v>642</v>
      </c>
      <c r="M35" s="30">
        <f t="shared" si="17"/>
        <v>30.112570356472794</v>
      </c>
      <c r="N35" s="19">
        <f>SUM(N4:N34)</f>
        <v>1944</v>
      </c>
      <c r="O35" s="19">
        <f>SUM(O4:O34)</f>
        <v>1282</v>
      </c>
      <c r="P35" s="13">
        <f t="shared" si="18"/>
        <v>39.73961562306262</v>
      </c>
      <c r="Q35" s="14">
        <f>SUM(Q4:Q34)</f>
        <v>2072</v>
      </c>
      <c r="R35" s="14">
        <f>SUM(R4:R34)</f>
        <v>2260</v>
      </c>
      <c r="S35" s="30">
        <f t="shared" si="19"/>
        <v>52.169898430286246</v>
      </c>
      <c r="T35" s="14">
        <f>SUM(T4:T34)</f>
        <v>730</v>
      </c>
      <c r="U35" s="14">
        <f>SUM(U4:U34)</f>
        <v>1101</v>
      </c>
      <c r="V35" s="30">
        <f t="shared" si="20"/>
        <v>60.13107591480066</v>
      </c>
      <c r="W35" s="14">
        <f>SUM(W4:W34)</f>
        <v>86</v>
      </c>
      <c r="X35" s="14">
        <f>SUM(X4:X34)</f>
        <v>142</v>
      </c>
      <c r="Y35" s="30">
        <f t="shared" si="13"/>
        <v>62.28070175438597</v>
      </c>
      <c r="Z35" s="13">
        <f>SUM(Z4:Z34)</f>
        <v>7012</v>
      </c>
      <c r="AA35" s="13">
        <f>SUM(AA4:AA34)</f>
        <v>5682</v>
      </c>
      <c r="AB35" s="31">
        <f t="shared" si="8"/>
        <v>44.76130455333228</v>
      </c>
      <c r="AC35" s="35">
        <v>42.4</v>
      </c>
      <c r="AD35" s="33">
        <f>AC35-AB35</f>
        <v>-2.361304553332282</v>
      </c>
    </row>
    <row r="36" ht="18.75" customHeight="1"/>
  </sheetData>
  <sheetProtection/>
  <mergeCells count="13">
    <mergeCell ref="A1:AB1"/>
    <mergeCell ref="N2:O2"/>
    <mergeCell ref="B2:C2"/>
    <mergeCell ref="E2:F2"/>
    <mergeCell ref="Q2:R2"/>
    <mergeCell ref="T2:U2"/>
    <mergeCell ref="W2:X2"/>
    <mergeCell ref="AC2:AC3"/>
    <mergeCell ref="H2:I2"/>
    <mergeCell ref="K2:L2"/>
    <mergeCell ref="AD2:AD3"/>
    <mergeCell ref="Z2:AA2"/>
    <mergeCell ref="AB2:AB3"/>
  </mergeCells>
  <printOptions/>
  <pageMargins left="0.25" right="0.25" top="0.75" bottom="0.75" header="0.3" footer="0.3"/>
  <pageSetup horizontalDpi="600" verticalDpi="6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United Nations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United Nations</dc:creator>
  <cp:keywords/>
  <dc:description/>
  <cp:lastModifiedBy>Marilyn Dawson</cp:lastModifiedBy>
  <cp:lastPrinted>2012-08-30T20:05:29Z</cp:lastPrinted>
  <dcterms:created xsi:type="dcterms:W3CDTF">2010-07-30T21:56:35Z</dcterms:created>
  <dcterms:modified xsi:type="dcterms:W3CDTF">2012-10-12T22:22:11Z</dcterms:modified>
  <cp:category/>
  <cp:version/>
  <cp:contentType/>
  <cp:contentStatus/>
</cp:coreProperties>
</file>